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BP\BP6\ROK 2023\UB 2023\9. Ustawa budżetowa 2023 ost\Załączniki excel UB 2023 ost\zal 16\"/>
    </mc:Choice>
  </mc:AlternateContent>
  <bookViews>
    <workbookView xWindow="0" yWindow="450" windowWidth="28800" windowHeight="12435"/>
  </bookViews>
  <sheets>
    <sheet name="zał.16 tab 1" sheetId="18" r:id="rId1"/>
    <sheet name="por. przed zmianami" sheetId="21" state="hidden" r:id="rId2"/>
  </sheets>
  <definedNames>
    <definedName name="_xlnm._FilterDatabase" localSheetId="0" hidden="1">'zał.16 tab 1'!$A$8:$B$329</definedName>
    <definedName name="_xlnm.Print_Area" localSheetId="0">'zał.16 tab 1'!$A$1:$I$337</definedName>
    <definedName name="Programy" localSheetId="0">#REF!</definedName>
    <definedName name="Programy">#REF!</definedName>
    <definedName name="_xlnm.Print_Titles" localSheetId="0">'zał.16 tab 1'!$6:$9</definedName>
  </definedNames>
  <calcPr calcId="152511"/>
</workbook>
</file>

<file path=xl/calcChain.xml><?xml version="1.0" encoding="utf-8"?>
<calcChain xmlns="http://schemas.openxmlformats.org/spreadsheetml/2006/main">
  <c r="J11" i="21" l="1"/>
  <c r="K11" i="21"/>
  <c r="L11" i="21"/>
  <c r="N11" i="21"/>
  <c r="O11" i="21"/>
  <c r="P11" i="21"/>
  <c r="J12" i="21"/>
  <c r="K12" i="21"/>
  <c r="L12" i="21"/>
  <c r="N12" i="21"/>
  <c r="O12" i="21"/>
  <c r="P12" i="21"/>
  <c r="J13" i="21"/>
  <c r="K13" i="21"/>
  <c r="L13" i="21"/>
  <c r="N13" i="21"/>
  <c r="O13" i="21"/>
  <c r="P13" i="21"/>
  <c r="J14" i="21"/>
  <c r="K14" i="21"/>
  <c r="L14" i="21"/>
  <c r="N14" i="21"/>
  <c r="O14" i="21"/>
  <c r="P14" i="21"/>
  <c r="J15" i="21"/>
  <c r="K15" i="21"/>
  <c r="L15" i="21"/>
  <c r="N15" i="21"/>
  <c r="O15" i="21"/>
  <c r="P15" i="21"/>
  <c r="J16" i="21"/>
  <c r="K16" i="21"/>
  <c r="L16" i="21"/>
  <c r="N16" i="21"/>
  <c r="O16" i="21"/>
  <c r="P16" i="21"/>
  <c r="J17" i="21"/>
  <c r="K17" i="21"/>
  <c r="L17" i="21"/>
  <c r="N17" i="21"/>
  <c r="O17" i="21"/>
  <c r="P17" i="21"/>
  <c r="J18" i="21"/>
  <c r="K18" i="21"/>
  <c r="L18" i="21"/>
  <c r="N18" i="21"/>
  <c r="O18" i="21"/>
  <c r="P18" i="21"/>
  <c r="J19" i="21"/>
  <c r="K19" i="21"/>
  <c r="L19" i="21"/>
  <c r="N19" i="21"/>
  <c r="O19" i="21"/>
  <c r="P19" i="21"/>
  <c r="J20" i="21"/>
  <c r="K20" i="21"/>
  <c r="L20" i="21"/>
  <c r="N20" i="21"/>
  <c r="O20" i="21"/>
  <c r="P20" i="21"/>
  <c r="J21" i="21"/>
  <c r="K21" i="21"/>
  <c r="L21" i="21"/>
  <c r="N21" i="21"/>
  <c r="O21" i="21"/>
  <c r="P21" i="21"/>
  <c r="J22" i="21"/>
  <c r="K22" i="21"/>
  <c r="L22" i="21"/>
  <c r="N22" i="21"/>
  <c r="O22" i="21"/>
  <c r="P22" i="21"/>
  <c r="J23" i="21"/>
  <c r="K23" i="21"/>
  <c r="L23" i="21"/>
  <c r="N23" i="21"/>
  <c r="O23" i="21"/>
  <c r="P23" i="21"/>
  <c r="J24" i="21"/>
  <c r="K24" i="21"/>
  <c r="L24" i="21"/>
  <c r="N24" i="21"/>
  <c r="O24" i="21"/>
  <c r="P24" i="21"/>
  <c r="J25" i="21"/>
  <c r="K25" i="21"/>
  <c r="L25" i="21"/>
  <c r="N25" i="21"/>
  <c r="O25" i="21"/>
  <c r="P25" i="21"/>
  <c r="J26" i="21"/>
  <c r="K26" i="21"/>
  <c r="L26" i="21"/>
  <c r="N26" i="21"/>
  <c r="O26" i="21"/>
  <c r="P26" i="21"/>
  <c r="J27" i="21"/>
  <c r="K27" i="21"/>
  <c r="L27" i="21"/>
  <c r="N27" i="21"/>
  <c r="O27" i="21"/>
  <c r="P27" i="21"/>
  <c r="J28" i="21"/>
  <c r="K28" i="21"/>
  <c r="L28" i="21"/>
  <c r="N28" i="21"/>
  <c r="O28" i="21"/>
  <c r="P28" i="21"/>
  <c r="J29" i="21"/>
  <c r="K29" i="21"/>
  <c r="L29" i="21"/>
  <c r="N29" i="21"/>
  <c r="O29" i="21"/>
  <c r="P29" i="21"/>
  <c r="J30" i="21"/>
  <c r="K30" i="21"/>
  <c r="L30" i="21"/>
  <c r="N30" i="21"/>
  <c r="O30" i="21"/>
  <c r="P30" i="21"/>
  <c r="J31" i="21"/>
  <c r="K31" i="21"/>
  <c r="L31" i="21"/>
  <c r="N31" i="21"/>
  <c r="O31" i="21"/>
  <c r="P31" i="21"/>
  <c r="J32" i="21"/>
  <c r="K32" i="21"/>
  <c r="L32" i="21"/>
  <c r="N32" i="21"/>
  <c r="O32" i="21"/>
  <c r="P32" i="21"/>
  <c r="J33" i="21"/>
  <c r="K33" i="21"/>
  <c r="L33" i="21"/>
  <c r="N33" i="21"/>
  <c r="O33" i="21"/>
  <c r="P33" i="21"/>
  <c r="J34" i="21"/>
  <c r="K34" i="21"/>
  <c r="L34" i="21"/>
  <c r="N34" i="21"/>
  <c r="O34" i="21"/>
  <c r="P34" i="21"/>
  <c r="J35" i="21"/>
  <c r="K35" i="21"/>
  <c r="L35" i="21"/>
  <c r="N35" i="21"/>
  <c r="O35" i="21"/>
  <c r="P35" i="21"/>
  <c r="J36" i="21"/>
  <c r="K36" i="21"/>
  <c r="L36" i="21"/>
  <c r="N36" i="21"/>
  <c r="O36" i="21"/>
  <c r="P36" i="21"/>
  <c r="J37" i="21"/>
  <c r="K37" i="21"/>
  <c r="L37" i="21"/>
  <c r="N37" i="21"/>
  <c r="O37" i="21"/>
  <c r="P37" i="21"/>
  <c r="J38" i="21"/>
  <c r="K38" i="21"/>
  <c r="L38" i="21"/>
  <c r="N38" i="21"/>
  <c r="O38" i="21"/>
  <c r="P38" i="21"/>
  <c r="J39" i="21"/>
  <c r="K39" i="21"/>
  <c r="L39" i="21"/>
  <c r="N39" i="21"/>
  <c r="O39" i="21"/>
  <c r="P39" i="21"/>
  <c r="J40" i="21"/>
  <c r="K40" i="21"/>
  <c r="L40" i="21"/>
  <c r="N40" i="21"/>
  <c r="O40" i="21"/>
  <c r="P40" i="21"/>
  <c r="J41" i="21"/>
  <c r="K41" i="21"/>
  <c r="L41" i="21"/>
  <c r="N41" i="21"/>
  <c r="O41" i="21"/>
  <c r="P41" i="21"/>
  <c r="J42" i="21"/>
  <c r="K42" i="21"/>
  <c r="L42" i="21"/>
  <c r="N42" i="21"/>
  <c r="O42" i="21"/>
  <c r="P42" i="21"/>
  <c r="J43" i="21"/>
  <c r="K43" i="21"/>
  <c r="L43" i="21"/>
  <c r="N43" i="21"/>
  <c r="O43" i="21"/>
  <c r="P43" i="21"/>
  <c r="J44" i="21"/>
  <c r="K44" i="21"/>
  <c r="L44" i="21"/>
  <c r="N44" i="21"/>
  <c r="O44" i="21"/>
  <c r="P44" i="21"/>
  <c r="J45" i="21"/>
  <c r="K45" i="21"/>
  <c r="L45" i="21"/>
  <c r="N45" i="21"/>
  <c r="O45" i="21"/>
  <c r="P45" i="21"/>
  <c r="J46" i="21"/>
  <c r="K46" i="21"/>
  <c r="L46" i="21"/>
  <c r="N46" i="21"/>
  <c r="O46" i="21"/>
  <c r="P46" i="21"/>
  <c r="J47" i="21"/>
  <c r="K47" i="21"/>
  <c r="L47" i="21"/>
  <c r="N47" i="21"/>
  <c r="O47" i="21"/>
  <c r="P47" i="21"/>
  <c r="J48" i="21"/>
  <c r="K48" i="21"/>
  <c r="L48" i="21"/>
  <c r="N48" i="21"/>
  <c r="O48" i="21"/>
  <c r="P48" i="21"/>
  <c r="J49" i="21"/>
  <c r="K49" i="21"/>
  <c r="L49" i="21"/>
  <c r="N49" i="21"/>
  <c r="O49" i="21"/>
  <c r="P49" i="21"/>
  <c r="J50" i="21"/>
  <c r="K50" i="21"/>
  <c r="L50" i="21"/>
  <c r="N50" i="21"/>
  <c r="O50" i="21"/>
  <c r="P50" i="21"/>
  <c r="J51" i="21"/>
  <c r="K51" i="21"/>
  <c r="L51" i="21"/>
  <c r="N51" i="21"/>
  <c r="O51" i="21"/>
  <c r="P51" i="21"/>
  <c r="J52" i="21"/>
  <c r="K52" i="21"/>
  <c r="L52" i="21"/>
  <c r="N52" i="21"/>
  <c r="O52" i="21"/>
  <c r="P52" i="21"/>
  <c r="J53" i="21"/>
  <c r="K53" i="21"/>
  <c r="L53" i="21"/>
  <c r="N53" i="21"/>
  <c r="O53" i="21"/>
  <c r="P53" i="21"/>
  <c r="J54" i="21"/>
  <c r="K54" i="21"/>
  <c r="L54" i="21"/>
  <c r="N54" i="21"/>
  <c r="O54" i="21"/>
  <c r="P54" i="21"/>
  <c r="J55" i="21"/>
  <c r="K55" i="21"/>
  <c r="L55" i="21"/>
  <c r="N55" i="21"/>
  <c r="O55" i="21"/>
  <c r="P55" i="21"/>
  <c r="J56" i="21"/>
  <c r="K56" i="21"/>
  <c r="L56" i="21"/>
  <c r="N56" i="21"/>
  <c r="O56" i="21"/>
  <c r="P56" i="21"/>
  <c r="J57" i="21"/>
  <c r="K57" i="21"/>
  <c r="L57" i="21"/>
  <c r="N57" i="21"/>
  <c r="O57" i="21"/>
  <c r="P57" i="21"/>
  <c r="J58" i="21"/>
  <c r="K58" i="21"/>
  <c r="L58" i="21"/>
  <c r="N58" i="21"/>
  <c r="O58" i="21"/>
  <c r="P58" i="21"/>
  <c r="J59" i="21"/>
  <c r="K59" i="21"/>
  <c r="L59" i="21"/>
  <c r="N59" i="21"/>
  <c r="O59" i="21"/>
  <c r="P59" i="21"/>
  <c r="J60" i="21"/>
  <c r="K60" i="21"/>
  <c r="L60" i="21"/>
  <c r="N60" i="21"/>
  <c r="O60" i="21"/>
  <c r="P60" i="21"/>
  <c r="J61" i="21"/>
  <c r="K61" i="21"/>
  <c r="L61" i="21"/>
  <c r="N61" i="21"/>
  <c r="O61" i="21"/>
  <c r="P61" i="21"/>
  <c r="J62" i="21"/>
  <c r="K62" i="21"/>
  <c r="L62" i="21"/>
  <c r="N62" i="21"/>
  <c r="O62" i="21"/>
  <c r="P62" i="21"/>
  <c r="J63" i="21"/>
  <c r="K63" i="21"/>
  <c r="L63" i="21"/>
  <c r="N63" i="21"/>
  <c r="O63" i="21"/>
  <c r="P63" i="21"/>
  <c r="J64" i="21"/>
  <c r="K64" i="21"/>
  <c r="L64" i="21"/>
  <c r="N64" i="21"/>
  <c r="O64" i="21"/>
  <c r="P64" i="21"/>
  <c r="J65" i="21"/>
  <c r="K65" i="21"/>
  <c r="L65" i="21"/>
  <c r="N65" i="21"/>
  <c r="O65" i="21"/>
  <c r="P65" i="21"/>
  <c r="J66" i="21"/>
  <c r="K66" i="21"/>
  <c r="L66" i="21"/>
  <c r="N66" i="21"/>
  <c r="O66" i="21"/>
  <c r="P66" i="21"/>
  <c r="J67" i="21"/>
  <c r="K67" i="21"/>
  <c r="L67" i="21"/>
  <c r="N67" i="21"/>
  <c r="O67" i="21"/>
  <c r="P67" i="21"/>
  <c r="J68" i="21"/>
  <c r="K68" i="21"/>
  <c r="L68" i="21"/>
  <c r="N68" i="21"/>
  <c r="O68" i="21"/>
  <c r="P68" i="21"/>
  <c r="J69" i="21"/>
  <c r="K69" i="21"/>
  <c r="L69" i="21"/>
  <c r="N69" i="21"/>
  <c r="O69" i="21"/>
  <c r="P69" i="21"/>
  <c r="J70" i="21"/>
  <c r="K70" i="21"/>
  <c r="L70" i="21"/>
  <c r="N70" i="21"/>
  <c r="O70" i="21"/>
  <c r="P70" i="21"/>
  <c r="J71" i="21"/>
  <c r="K71" i="21"/>
  <c r="L71" i="21"/>
  <c r="N71" i="21"/>
  <c r="O71" i="21"/>
  <c r="P71" i="21"/>
  <c r="J72" i="21"/>
  <c r="K72" i="21"/>
  <c r="L72" i="21"/>
  <c r="N72" i="21"/>
  <c r="O72" i="21"/>
  <c r="P72" i="21"/>
  <c r="J73" i="21"/>
  <c r="K73" i="21"/>
  <c r="L73" i="21"/>
  <c r="N73" i="21"/>
  <c r="O73" i="21"/>
  <c r="P73" i="21"/>
  <c r="J74" i="21"/>
  <c r="K74" i="21"/>
  <c r="L74" i="21"/>
  <c r="N74" i="21"/>
  <c r="O74" i="21"/>
  <c r="P74" i="21"/>
  <c r="J75" i="21"/>
  <c r="K75" i="21"/>
  <c r="L75" i="21"/>
  <c r="N75" i="21"/>
  <c r="O75" i="21"/>
  <c r="P75" i="21"/>
  <c r="J76" i="21"/>
  <c r="K76" i="21"/>
  <c r="L76" i="21"/>
  <c r="N76" i="21"/>
  <c r="O76" i="21"/>
  <c r="P76" i="21"/>
  <c r="J77" i="21"/>
  <c r="K77" i="21"/>
  <c r="L77" i="21"/>
  <c r="N77" i="21"/>
  <c r="O77" i="21"/>
  <c r="P77" i="21"/>
  <c r="J78" i="21"/>
  <c r="K78" i="21"/>
  <c r="L78" i="21"/>
  <c r="N78" i="21"/>
  <c r="O78" i="21"/>
  <c r="P78" i="21"/>
  <c r="J79" i="21"/>
  <c r="K79" i="21"/>
  <c r="L79" i="21"/>
  <c r="N79" i="21"/>
  <c r="O79" i="21"/>
  <c r="P79" i="21"/>
  <c r="J80" i="21"/>
  <c r="K80" i="21"/>
  <c r="L80" i="21"/>
  <c r="N80" i="21"/>
  <c r="O80" i="21"/>
  <c r="P80" i="21"/>
  <c r="J81" i="21"/>
  <c r="K81" i="21"/>
  <c r="L81" i="21"/>
  <c r="N81" i="21"/>
  <c r="O81" i="21"/>
  <c r="P81" i="21"/>
  <c r="J82" i="21"/>
  <c r="K82" i="21"/>
  <c r="L82" i="21"/>
  <c r="N82" i="21"/>
  <c r="O82" i="21"/>
  <c r="P82" i="21"/>
  <c r="J83" i="21"/>
  <c r="K83" i="21"/>
  <c r="L83" i="21"/>
  <c r="N83" i="21"/>
  <c r="O83" i="21"/>
  <c r="P83" i="21"/>
  <c r="J84" i="21"/>
  <c r="K84" i="21"/>
  <c r="L84" i="21"/>
  <c r="N84" i="21"/>
  <c r="O84" i="21"/>
  <c r="P84" i="21"/>
  <c r="J85" i="21"/>
  <c r="K85" i="21"/>
  <c r="L85" i="21"/>
  <c r="N85" i="21"/>
  <c r="O85" i="21"/>
  <c r="P85" i="21"/>
  <c r="J86" i="21"/>
  <c r="K86" i="21"/>
  <c r="L86" i="21"/>
  <c r="N86" i="21"/>
  <c r="O86" i="21"/>
  <c r="P86" i="21"/>
  <c r="J87" i="21"/>
  <c r="K87" i="21"/>
  <c r="L87" i="21"/>
  <c r="N87" i="21"/>
  <c r="O87" i="21"/>
  <c r="P87" i="21"/>
  <c r="J88" i="21"/>
  <c r="K88" i="21"/>
  <c r="L88" i="21"/>
  <c r="N88" i="21"/>
  <c r="O88" i="21"/>
  <c r="P88" i="21"/>
  <c r="J89" i="21"/>
  <c r="K89" i="21"/>
  <c r="L89" i="21"/>
  <c r="N89" i="21"/>
  <c r="O89" i="21"/>
  <c r="P89" i="21"/>
  <c r="J90" i="21"/>
  <c r="K90" i="21"/>
  <c r="L90" i="21"/>
  <c r="N90" i="21"/>
  <c r="O90" i="21"/>
  <c r="P90" i="21"/>
  <c r="J91" i="21"/>
  <c r="K91" i="21"/>
  <c r="L91" i="21"/>
  <c r="N91" i="21"/>
  <c r="O91" i="21"/>
  <c r="P91" i="21"/>
  <c r="J92" i="21"/>
  <c r="K92" i="21"/>
  <c r="L92" i="21"/>
  <c r="N92" i="21"/>
  <c r="O92" i="21"/>
  <c r="P92" i="21"/>
  <c r="J93" i="21"/>
  <c r="K93" i="21"/>
  <c r="L93" i="21"/>
  <c r="N93" i="21"/>
  <c r="O93" i="21"/>
  <c r="P93" i="21"/>
  <c r="J94" i="21"/>
  <c r="K94" i="21"/>
  <c r="L94" i="21"/>
  <c r="N94" i="21"/>
  <c r="O94" i="21"/>
  <c r="P94" i="21"/>
  <c r="J95" i="21"/>
  <c r="K95" i="21"/>
  <c r="L95" i="21"/>
  <c r="N95" i="21"/>
  <c r="O95" i="21"/>
  <c r="P95" i="21"/>
  <c r="J96" i="21"/>
  <c r="K96" i="21"/>
  <c r="L96" i="21"/>
  <c r="N96" i="21"/>
  <c r="O96" i="21"/>
  <c r="P96" i="21"/>
  <c r="J97" i="21"/>
  <c r="K97" i="21"/>
  <c r="L97" i="21"/>
  <c r="N97" i="21"/>
  <c r="O97" i="21"/>
  <c r="P97" i="21"/>
  <c r="J98" i="21"/>
  <c r="K98" i="21"/>
  <c r="L98" i="21"/>
  <c r="N98" i="21"/>
  <c r="O98" i="21"/>
  <c r="P98" i="21"/>
  <c r="J99" i="21"/>
  <c r="K99" i="21"/>
  <c r="L99" i="21"/>
  <c r="N99" i="21"/>
  <c r="O99" i="21"/>
  <c r="P99" i="21"/>
  <c r="J100" i="21"/>
  <c r="K100" i="21"/>
  <c r="L100" i="21"/>
  <c r="N100" i="21"/>
  <c r="O100" i="21"/>
  <c r="P100" i="21"/>
  <c r="J101" i="21"/>
  <c r="K101" i="21"/>
  <c r="L101" i="21"/>
  <c r="N101" i="21"/>
  <c r="O101" i="21"/>
  <c r="P101" i="21"/>
  <c r="J102" i="21"/>
  <c r="K102" i="21"/>
  <c r="L102" i="21"/>
  <c r="N102" i="21"/>
  <c r="O102" i="21"/>
  <c r="P102" i="21"/>
  <c r="J103" i="21"/>
  <c r="K103" i="21"/>
  <c r="L103" i="21"/>
  <c r="N103" i="21"/>
  <c r="O103" i="21"/>
  <c r="P103" i="21"/>
  <c r="J104" i="21"/>
  <c r="K104" i="21"/>
  <c r="L104" i="21"/>
  <c r="N104" i="21"/>
  <c r="O104" i="21"/>
  <c r="P104" i="21"/>
  <c r="J105" i="21"/>
  <c r="K105" i="21"/>
  <c r="L105" i="21"/>
  <c r="N105" i="21"/>
  <c r="O105" i="21"/>
  <c r="P105" i="21"/>
  <c r="J106" i="21"/>
  <c r="K106" i="21"/>
  <c r="L106" i="21"/>
  <c r="N106" i="21"/>
  <c r="O106" i="21"/>
  <c r="P106" i="21"/>
  <c r="J107" i="21"/>
  <c r="K107" i="21"/>
  <c r="L107" i="21"/>
  <c r="N107" i="21"/>
  <c r="O107" i="21"/>
  <c r="P107" i="21"/>
  <c r="J108" i="21"/>
  <c r="K108" i="21"/>
  <c r="L108" i="21"/>
  <c r="N108" i="21"/>
  <c r="O108" i="21"/>
  <c r="P108" i="21"/>
  <c r="J109" i="21"/>
  <c r="K109" i="21"/>
  <c r="L109" i="21"/>
  <c r="N109" i="21"/>
  <c r="O109" i="21"/>
  <c r="P109" i="21"/>
  <c r="J110" i="21"/>
  <c r="K110" i="21"/>
  <c r="L110" i="21"/>
  <c r="N110" i="21"/>
  <c r="O110" i="21"/>
  <c r="P110" i="21"/>
  <c r="J111" i="21"/>
  <c r="K111" i="21"/>
  <c r="L111" i="21"/>
  <c r="N111" i="21"/>
  <c r="O111" i="21"/>
  <c r="P111" i="21"/>
  <c r="J112" i="21"/>
  <c r="K112" i="21"/>
  <c r="L112" i="21"/>
  <c r="N112" i="21"/>
  <c r="O112" i="21"/>
  <c r="P112" i="21"/>
  <c r="J113" i="21"/>
  <c r="K113" i="21"/>
  <c r="L113" i="21"/>
  <c r="N113" i="21"/>
  <c r="O113" i="21"/>
  <c r="P113" i="21"/>
  <c r="J114" i="21"/>
  <c r="K114" i="21"/>
  <c r="L114" i="21"/>
  <c r="N114" i="21"/>
  <c r="O114" i="21"/>
  <c r="P114" i="21"/>
  <c r="J115" i="21"/>
  <c r="K115" i="21"/>
  <c r="L115" i="21"/>
  <c r="N115" i="21"/>
  <c r="O115" i="21"/>
  <c r="P115" i="21"/>
  <c r="J116" i="21"/>
  <c r="K116" i="21"/>
  <c r="L116" i="21"/>
  <c r="N116" i="21"/>
  <c r="O116" i="21"/>
  <c r="P116" i="21"/>
  <c r="J117" i="21"/>
  <c r="K117" i="21"/>
  <c r="L117" i="21"/>
  <c r="N117" i="21"/>
  <c r="O117" i="21"/>
  <c r="P117" i="21"/>
  <c r="J118" i="21"/>
  <c r="K118" i="21"/>
  <c r="L118" i="21"/>
  <c r="N118" i="21"/>
  <c r="O118" i="21"/>
  <c r="P118" i="21"/>
  <c r="J119" i="21"/>
  <c r="K119" i="21"/>
  <c r="L119" i="21"/>
  <c r="N119" i="21"/>
  <c r="O119" i="21"/>
  <c r="P119" i="21"/>
  <c r="J120" i="21"/>
  <c r="K120" i="21"/>
  <c r="L120" i="21"/>
  <c r="N120" i="21"/>
  <c r="O120" i="21"/>
  <c r="P120" i="21"/>
  <c r="J121" i="21"/>
  <c r="K121" i="21"/>
  <c r="L121" i="21"/>
  <c r="N121" i="21"/>
  <c r="O121" i="21"/>
  <c r="P121" i="21"/>
  <c r="J122" i="21"/>
  <c r="K122" i="21"/>
  <c r="L122" i="21"/>
  <c r="N122" i="21"/>
  <c r="O122" i="21"/>
  <c r="P122" i="21"/>
  <c r="J123" i="21"/>
  <c r="K123" i="21"/>
  <c r="L123" i="21"/>
  <c r="N123" i="21"/>
  <c r="O123" i="21"/>
  <c r="P123" i="21"/>
  <c r="J124" i="21"/>
  <c r="K124" i="21"/>
  <c r="L124" i="21"/>
  <c r="N124" i="21"/>
  <c r="O124" i="21"/>
  <c r="P124" i="21"/>
  <c r="J125" i="21"/>
  <c r="K125" i="21"/>
  <c r="L125" i="21"/>
  <c r="N125" i="21"/>
  <c r="O125" i="21"/>
  <c r="P125" i="21"/>
  <c r="J126" i="21"/>
  <c r="K126" i="21"/>
  <c r="L126" i="21"/>
  <c r="N126" i="21"/>
  <c r="O126" i="21"/>
  <c r="P126" i="21"/>
  <c r="J127" i="21"/>
  <c r="K127" i="21"/>
  <c r="L127" i="21"/>
  <c r="N127" i="21"/>
  <c r="O127" i="21"/>
  <c r="P127" i="21"/>
  <c r="J128" i="21"/>
  <c r="K128" i="21"/>
  <c r="L128" i="21"/>
  <c r="N128" i="21"/>
  <c r="O128" i="21"/>
  <c r="P128" i="21"/>
  <c r="J129" i="21"/>
  <c r="K129" i="21"/>
  <c r="L129" i="21"/>
  <c r="N129" i="21"/>
  <c r="O129" i="21"/>
  <c r="P129" i="21"/>
  <c r="J130" i="21"/>
  <c r="K130" i="21"/>
  <c r="L130" i="21"/>
  <c r="N130" i="21"/>
  <c r="O130" i="21"/>
  <c r="P130" i="21"/>
  <c r="J131" i="21"/>
  <c r="K131" i="21"/>
  <c r="L131" i="21"/>
  <c r="N131" i="21"/>
  <c r="O131" i="21"/>
  <c r="P131" i="21"/>
  <c r="J132" i="21"/>
  <c r="K132" i="21"/>
  <c r="L132" i="21"/>
  <c r="N132" i="21"/>
  <c r="O132" i="21"/>
  <c r="P132" i="21"/>
  <c r="J133" i="21"/>
  <c r="K133" i="21"/>
  <c r="L133" i="21"/>
  <c r="N133" i="21"/>
  <c r="O133" i="21"/>
  <c r="P133" i="21"/>
  <c r="J134" i="21"/>
  <c r="K134" i="21"/>
  <c r="L134" i="21"/>
  <c r="N134" i="21"/>
  <c r="O134" i="21"/>
  <c r="P134" i="21"/>
  <c r="J135" i="21"/>
  <c r="K135" i="21"/>
  <c r="L135" i="21"/>
  <c r="N135" i="21"/>
  <c r="O135" i="21"/>
  <c r="P135" i="21"/>
  <c r="J136" i="21"/>
  <c r="K136" i="21"/>
  <c r="L136" i="21"/>
  <c r="N136" i="21"/>
  <c r="O136" i="21"/>
  <c r="P136" i="21"/>
  <c r="J137" i="21"/>
  <c r="K137" i="21"/>
  <c r="L137" i="21"/>
  <c r="N137" i="21"/>
  <c r="O137" i="21"/>
  <c r="P137" i="21"/>
  <c r="J138" i="21"/>
  <c r="K138" i="21"/>
  <c r="L138" i="21"/>
  <c r="N138" i="21"/>
  <c r="O138" i="21"/>
  <c r="P138" i="21"/>
  <c r="J139" i="21"/>
  <c r="K139" i="21"/>
  <c r="L139" i="21"/>
  <c r="N139" i="21"/>
  <c r="O139" i="21"/>
  <c r="P139" i="21"/>
  <c r="J140" i="21"/>
  <c r="K140" i="21"/>
  <c r="L140" i="21"/>
  <c r="N140" i="21"/>
  <c r="O140" i="21"/>
  <c r="P140" i="21"/>
  <c r="J141" i="21"/>
  <c r="K141" i="21"/>
  <c r="L141" i="21"/>
  <c r="N141" i="21"/>
  <c r="O141" i="21"/>
  <c r="P141" i="21"/>
  <c r="J142" i="21"/>
  <c r="K142" i="21"/>
  <c r="L142" i="21"/>
  <c r="N142" i="21"/>
  <c r="O142" i="21"/>
  <c r="P142" i="21"/>
  <c r="J143" i="21"/>
  <c r="K143" i="21"/>
  <c r="L143" i="21"/>
  <c r="N143" i="21"/>
  <c r="O143" i="21"/>
  <c r="P143" i="21"/>
  <c r="J144" i="21"/>
  <c r="K144" i="21"/>
  <c r="L144" i="21"/>
  <c r="N144" i="21"/>
  <c r="O144" i="21"/>
  <c r="P144" i="21"/>
  <c r="J145" i="21"/>
  <c r="K145" i="21"/>
  <c r="L145" i="21"/>
  <c r="N145" i="21"/>
  <c r="O145" i="21"/>
  <c r="P145" i="21"/>
  <c r="J146" i="21"/>
  <c r="K146" i="21"/>
  <c r="L146" i="21"/>
  <c r="N146" i="21"/>
  <c r="O146" i="21"/>
  <c r="P146" i="21"/>
  <c r="J147" i="21"/>
  <c r="K147" i="21"/>
  <c r="L147" i="21"/>
  <c r="N147" i="21"/>
  <c r="O147" i="21"/>
  <c r="P147" i="21"/>
  <c r="J148" i="21"/>
  <c r="K148" i="21"/>
  <c r="L148" i="21"/>
  <c r="N148" i="21"/>
  <c r="O148" i="21"/>
  <c r="P148" i="21"/>
  <c r="J149" i="21"/>
  <c r="K149" i="21"/>
  <c r="L149" i="21"/>
  <c r="N149" i="21"/>
  <c r="O149" i="21"/>
  <c r="P149" i="21"/>
  <c r="J150" i="21"/>
  <c r="K150" i="21"/>
  <c r="L150" i="21"/>
  <c r="N150" i="21"/>
  <c r="O150" i="21"/>
  <c r="P150" i="21"/>
  <c r="J151" i="21"/>
  <c r="K151" i="21"/>
  <c r="L151" i="21"/>
  <c r="N151" i="21"/>
  <c r="O151" i="21"/>
  <c r="P151" i="21"/>
  <c r="J152" i="21"/>
  <c r="K152" i="21"/>
  <c r="L152" i="21"/>
  <c r="N152" i="21"/>
  <c r="O152" i="21"/>
  <c r="P152" i="21"/>
  <c r="J153" i="21"/>
  <c r="K153" i="21"/>
  <c r="L153" i="21"/>
  <c r="N153" i="21"/>
  <c r="O153" i="21"/>
  <c r="P153" i="21"/>
  <c r="J154" i="21"/>
  <c r="K154" i="21"/>
  <c r="L154" i="21"/>
  <c r="N154" i="21"/>
  <c r="O154" i="21"/>
  <c r="P154" i="21"/>
  <c r="J155" i="21"/>
  <c r="K155" i="21"/>
  <c r="L155" i="21"/>
  <c r="N155" i="21"/>
  <c r="O155" i="21"/>
  <c r="P155" i="21"/>
  <c r="J156" i="21"/>
  <c r="K156" i="21"/>
  <c r="L156" i="21"/>
  <c r="N156" i="21"/>
  <c r="O156" i="21"/>
  <c r="P156" i="21"/>
  <c r="J157" i="21"/>
  <c r="K157" i="21"/>
  <c r="L157" i="21"/>
  <c r="N157" i="21"/>
  <c r="O157" i="21"/>
  <c r="P157" i="21"/>
  <c r="J158" i="21"/>
  <c r="K158" i="21"/>
  <c r="L158" i="21"/>
  <c r="N158" i="21"/>
  <c r="O158" i="21"/>
  <c r="P158" i="21"/>
  <c r="J159" i="21"/>
  <c r="K159" i="21"/>
  <c r="L159" i="21"/>
  <c r="N159" i="21"/>
  <c r="O159" i="21"/>
  <c r="P159" i="21"/>
  <c r="J160" i="21"/>
  <c r="K160" i="21"/>
  <c r="L160" i="21"/>
  <c r="N160" i="21"/>
  <c r="O160" i="21"/>
  <c r="P160" i="21"/>
  <c r="J161" i="21"/>
  <c r="K161" i="21"/>
  <c r="L161" i="21"/>
  <c r="N161" i="21"/>
  <c r="O161" i="21"/>
  <c r="P161" i="21"/>
  <c r="J162" i="21"/>
  <c r="K162" i="21"/>
  <c r="L162" i="21"/>
  <c r="N162" i="21"/>
  <c r="O162" i="21"/>
  <c r="P162" i="21"/>
  <c r="J163" i="21"/>
  <c r="K163" i="21"/>
  <c r="L163" i="21"/>
  <c r="N163" i="21"/>
  <c r="O163" i="21"/>
  <c r="P163" i="21"/>
  <c r="J164" i="21"/>
  <c r="K164" i="21"/>
  <c r="L164" i="21"/>
  <c r="N164" i="21"/>
  <c r="O164" i="21"/>
  <c r="P164" i="21"/>
  <c r="J165" i="21"/>
  <c r="K165" i="21"/>
  <c r="L165" i="21"/>
  <c r="N165" i="21"/>
  <c r="O165" i="21"/>
  <c r="P165" i="21"/>
  <c r="J166" i="21"/>
  <c r="K166" i="21"/>
  <c r="L166" i="21"/>
  <c r="N166" i="21"/>
  <c r="O166" i="21"/>
  <c r="P166" i="21"/>
  <c r="J167" i="21"/>
  <c r="K167" i="21"/>
  <c r="L167" i="21"/>
  <c r="N167" i="21"/>
  <c r="O167" i="21"/>
  <c r="P167" i="21"/>
  <c r="J168" i="21"/>
  <c r="K168" i="21"/>
  <c r="L168" i="21"/>
  <c r="N168" i="21"/>
  <c r="O168" i="21"/>
  <c r="P168" i="21"/>
  <c r="J169" i="21"/>
  <c r="K169" i="21"/>
  <c r="L169" i="21"/>
  <c r="N169" i="21"/>
  <c r="O169" i="21"/>
  <c r="P169" i="21"/>
  <c r="J170" i="21"/>
  <c r="K170" i="21"/>
  <c r="L170" i="21"/>
  <c r="N170" i="21"/>
  <c r="O170" i="21"/>
  <c r="P170" i="21"/>
  <c r="J171" i="21"/>
  <c r="K171" i="21"/>
  <c r="L171" i="21"/>
  <c r="N171" i="21"/>
  <c r="O171" i="21"/>
  <c r="P171" i="21"/>
  <c r="J172" i="21"/>
  <c r="K172" i="21"/>
  <c r="L172" i="21"/>
  <c r="N172" i="21"/>
  <c r="O172" i="21"/>
  <c r="P172" i="21"/>
  <c r="J173" i="21"/>
  <c r="K173" i="21"/>
  <c r="L173" i="21"/>
  <c r="N173" i="21"/>
  <c r="O173" i="21"/>
  <c r="P173" i="21"/>
  <c r="J174" i="21"/>
  <c r="K174" i="21"/>
  <c r="L174" i="21"/>
  <c r="N174" i="21"/>
  <c r="O174" i="21"/>
  <c r="P174" i="21"/>
  <c r="J175" i="21"/>
  <c r="K175" i="21"/>
  <c r="L175" i="21"/>
  <c r="N175" i="21"/>
  <c r="O175" i="21"/>
  <c r="P175" i="21"/>
  <c r="J176" i="21"/>
  <c r="K176" i="21"/>
  <c r="L176" i="21"/>
  <c r="N176" i="21"/>
  <c r="O176" i="21"/>
  <c r="P176" i="21"/>
  <c r="J177" i="21"/>
  <c r="K177" i="21"/>
  <c r="L177" i="21"/>
  <c r="N177" i="21"/>
  <c r="O177" i="21"/>
  <c r="P177" i="21"/>
  <c r="J178" i="21"/>
  <c r="K178" i="21"/>
  <c r="L178" i="21"/>
  <c r="N178" i="21"/>
  <c r="O178" i="21"/>
  <c r="P178" i="21"/>
  <c r="J179" i="21"/>
  <c r="K179" i="21"/>
  <c r="L179" i="21"/>
  <c r="N179" i="21"/>
  <c r="O179" i="21"/>
  <c r="P179" i="21"/>
  <c r="J180" i="21"/>
  <c r="K180" i="21"/>
  <c r="L180" i="21"/>
  <c r="N180" i="21"/>
  <c r="O180" i="21"/>
  <c r="P180" i="21"/>
  <c r="J181" i="21"/>
  <c r="K181" i="21"/>
  <c r="L181" i="21"/>
  <c r="N181" i="21"/>
  <c r="O181" i="21"/>
  <c r="P181" i="21"/>
  <c r="J182" i="21"/>
  <c r="K182" i="21"/>
  <c r="L182" i="21"/>
  <c r="N182" i="21"/>
  <c r="O182" i="21"/>
  <c r="P182" i="21"/>
  <c r="J183" i="21"/>
  <c r="K183" i="21"/>
  <c r="L183" i="21"/>
  <c r="N183" i="21"/>
  <c r="O183" i="21"/>
  <c r="P183" i="21"/>
  <c r="J184" i="21"/>
  <c r="K184" i="21"/>
  <c r="L184" i="21"/>
  <c r="N184" i="21"/>
  <c r="O184" i="21"/>
  <c r="P184" i="21"/>
  <c r="J185" i="21"/>
  <c r="K185" i="21"/>
  <c r="L185" i="21"/>
  <c r="N185" i="21"/>
  <c r="O185" i="21"/>
  <c r="P185" i="21"/>
  <c r="J186" i="21"/>
  <c r="K186" i="21"/>
  <c r="L186" i="21"/>
  <c r="N186" i="21"/>
  <c r="O186" i="21"/>
  <c r="P186" i="21"/>
  <c r="J187" i="21"/>
  <c r="K187" i="21"/>
  <c r="L187" i="21"/>
  <c r="N187" i="21"/>
  <c r="O187" i="21"/>
  <c r="P187" i="21"/>
  <c r="J188" i="21"/>
  <c r="K188" i="21"/>
  <c r="L188" i="21"/>
  <c r="N188" i="21"/>
  <c r="O188" i="21"/>
  <c r="P188" i="21"/>
  <c r="J189" i="21"/>
  <c r="K189" i="21"/>
  <c r="L189" i="21"/>
  <c r="N189" i="21"/>
  <c r="O189" i="21"/>
  <c r="P189" i="21"/>
  <c r="J190" i="21"/>
  <c r="K190" i="21"/>
  <c r="L190" i="21"/>
  <c r="N190" i="21"/>
  <c r="O190" i="21"/>
  <c r="P190" i="21"/>
  <c r="J191" i="21"/>
  <c r="K191" i="21"/>
  <c r="L191" i="21"/>
  <c r="N191" i="21"/>
  <c r="O191" i="21"/>
  <c r="P191" i="21"/>
  <c r="J192" i="21"/>
  <c r="K192" i="21"/>
  <c r="L192" i="21"/>
  <c r="N192" i="21"/>
  <c r="O192" i="21"/>
  <c r="P192" i="21"/>
  <c r="J193" i="21"/>
  <c r="K193" i="21"/>
  <c r="L193" i="21"/>
  <c r="N193" i="21"/>
  <c r="O193" i="21"/>
  <c r="P193" i="21"/>
  <c r="J194" i="21"/>
  <c r="K194" i="21"/>
  <c r="L194" i="21"/>
  <c r="N194" i="21"/>
  <c r="O194" i="21"/>
  <c r="P194" i="21"/>
  <c r="J195" i="21"/>
  <c r="K195" i="21"/>
  <c r="L195" i="21"/>
  <c r="N195" i="21"/>
  <c r="O195" i="21"/>
  <c r="P195" i="21"/>
  <c r="J196" i="21"/>
  <c r="K196" i="21"/>
  <c r="L196" i="21"/>
  <c r="N196" i="21"/>
  <c r="O196" i="21"/>
  <c r="P196" i="21"/>
  <c r="J197" i="21"/>
  <c r="K197" i="21"/>
  <c r="L197" i="21"/>
  <c r="N197" i="21"/>
  <c r="O197" i="21"/>
  <c r="P197" i="21"/>
  <c r="J198" i="21"/>
  <c r="K198" i="21"/>
  <c r="L198" i="21"/>
  <c r="N198" i="21"/>
  <c r="O198" i="21"/>
  <c r="P198" i="21"/>
  <c r="J199" i="21"/>
  <c r="K199" i="21"/>
  <c r="L199" i="21"/>
  <c r="N199" i="21"/>
  <c r="O199" i="21"/>
  <c r="P199" i="21"/>
  <c r="J200" i="21"/>
  <c r="K200" i="21"/>
  <c r="L200" i="21"/>
  <c r="N200" i="21"/>
  <c r="O200" i="21"/>
  <c r="P200" i="21"/>
  <c r="J201" i="21"/>
  <c r="K201" i="21"/>
  <c r="L201" i="21"/>
  <c r="N201" i="21"/>
  <c r="O201" i="21"/>
  <c r="P201" i="21"/>
  <c r="J202" i="21"/>
  <c r="K202" i="21"/>
  <c r="L202" i="21"/>
  <c r="N202" i="21"/>
  <c r="O202" i="21"/>
  <c r="P202" i="21"/>
  <c r="J203" i="21"/>
  <c r="K203" i="21"/>
  <c r="L203" i="21"/>
  <c r="N203" i="21"/>
  <c r="O203" i="21"/>
  <c r="P203" i="21"/>
  <c r="J204" i="21"/>
  <c r="K204" i="21"/>
  <c r="L204" i="21"/>
  <c r="N204" i="21"/>
  <c r="O204" i="21"/>
  <c r="P204" i="21"/>
  <c r="J205" i="21"/>
  <c r="K205" i="21"/>
  <c r="L205" i="21"/>
  <c r="N205" i="21"/>
  <c r="O205" i="21"/>
  <c r="P205" i="21"/>
  <c r="J206" i="21"/>
  <c r="K206" i="21"/>
  <c r="L206" i="21"/>
  <c r="N206" i="21"/>
  <c r="O206" i="21"/>
  <c r="P206" i="21"/>
  <c r="J207" i="21"/>
  <c r="K207" i="21"/>
  <c r="L207" i="21"/>
  <c r="N207" i="21"/>
  <c r="O207" i="21"/>
  <c r="P207" i="21"/>
  <c r="J208" i="21"/>
  <c r="K208" i="21"/>
  <c r="L208" i="21"/>
  <c r="N208" i="21"/>
  <c r="O208" i="21"/>
  <c r="P208" i="21"/>
  <c r="J209" i="21"/>
  <c r="K209" i="21"/>
  <c r="L209" i="21"/>
  <c r="N209" i="21"/>
  <c r="O209" i="21"/>
  <c r="P209" i="21"/>
  <c r="J210" i="21"/>
  <c r="K210" i="21"/>
  <c r="L210" i="21"/>
  <c r="N210" i="21"/>
  <c r="O210" i="21"/>
  <c r="P210" i="21"/>
  <c r="J211" i="21"/>
  <c r="K211" i="21"/>
  <c r="L211" i="21"/>
  <c r="N211" i="21"/>
  <c r="O211" i="21"/>
  <c r="P211" i="21"/>
  <c r="J212" i="21"/>
  <c r="K212" i="21"/>
  <c r="L212" i="21"/>
  <c r="N212" i="21"/>
  <c r="O212" i="21"/>
  <c r="P212" i="21"/>
  <c r="J213" i="21"/>
  <c r="K213" i="21"/>
  <c r="L213" i="21"/>
  <c r="N213" i="21"/>
  <c r="O213" i="21"/>
  <c r="P213" i="21"/>
  <c r="J214" i="21"/>
  <c r="K214" i="21"/>
  <c r="L214" i="21"/>
  <c r="N214" i="21"/>
  <c r="O214" i="21"/>
  <c r="P214" i="21"/>
  <c r="J215" i="21"/>
  <c r="K215" i="21"/>
  <c r="L215" i="21"/>
  <c r="N215" i="21"/>
  <c r="O215" i="21"/>
  <c r="P215" i="21"/>
  <c r="J216" i="21"/>
  <c r="K216" i="21"/>
  <c r="L216" i="21"/>
  <c r="N216" i="21"/>
  <c r="O216" i="21"/>
  <c r="P216" i="21"/>
  <c r="J217" i="21"/>
  <c r="K217" i="21"/>
  <c r="L217" i="21"/>
  <c r="N217" i="21"/>
  <c r="O217" i="21"/>
  <c r="P217" i="21"/>
  <c r="J218" i="21"/>
  <c r="K218" i="21"/>
  <c r="L218" i="21"/>
  <c r="N218" i="21"/>
  <c r="O218" i="21"/>
  <c r="P218" i="21"/>
  <c r="J219" i="21"/>
  <c r="K219" i="21"/>
  <c r="L219" i="21"/>
  <c r="N219" i="21"/>
  <c r="O219" i="21"/>
  <c r="P219" i="21"/>
  <c r="J220" i="21"/>
  <c r="K220" i="21"/>
  <c r="L220" i="21"/>
  <c r="N220" i="21"/>
  <c r="O220" i="21"/>
  <c r="P220" i="21"/>
  <c r="J221" i="21"/>
  <c r="K221" i="21"/>
  <c r="L221" i="21"/>
  <c r="N221" i="21"/>
  <c r="O221" i="21"/>
  <c r="P221" i="21"/>
  <c r="J222" i="21"/>
  <c r="K222" i="21"/>
  <c r="L222" i="21"/>
  <c r="N222" i="21"/>
  <c r="O222" i="21"/>
  <c r="P222" i="21"/>
  <c r="J223" i="21"/>
  <c r="K223" i="21"/>
  <c r="L223" i="21"/>
  <c r="N223" i="21"/>
  <c r="O223" i="21"/>
  <c r="P223" i="21"/>
  <c r="J224" i="21"/>
  <c r="K224" i="21"/>
  <c r="L224" i="21"/>
  <c r="N224" i="21"/>
  <c r="O224" i="21"/>
  <c r="P224" i="21"/>
  <c r="J225" i="21"/>
  <c r="K225" i="21"/>
  <c r="L225" i="21"/>
  <c r="N225" i="21"/>
  <c r="O225" i="21"/>
  <c r="P225" i="21"/>
  <c r="J226" i="21"/>
  <c r="K226" i="21"/>
  <c r="L226" i="21"/>
  <c r="N226" i="21"/>
  <c r="O226" i="21"/>
  <c r="P226" i="21"/>
  <c r="J227" i="21"/>
  <c r="K227" i="21"/>
  <c r="L227" i="21"/>
  <c r="N227" i="21"/>
  <c r="O227" i="21"/>
  <c r="P227" i="21"/>
  <c r="J228" i="21"/>
  <c r="K228" i="21"/>
  <c r="L228" i="21"/>
  <c r="N228" i="21"/>
  <c r="O228" i="21"/>
  <c r="P228" i="21"/>
  <c r="J229" i="21"/>
  <c r="K229" i="21"/>
  <c r="L229" i="21"/>
  <c r="N229" i="21"/>
  <c r="O229" i="21"/>
  <c r="P229" i="21"/>
  <c r="J230" i="21"/>
  <c r="K230" i="21"/>
  <c r="L230" i="21"/>
  <c r="N230" i="21"/>
  <c r="O230" i="21"/>
  <c r="P230" i="21"/>
  <c r="J231" i="21"/>
  <c r="K231" i="21"/>
  <c r="L231" i="21"/>
  <c r="N231" i="21"/>
  <c r="O231" i="21"/>
  <c r="P231" i="21"/>
  <c r="J232" i="21"/>
  <c r="K232" i="21"/>
  <c r="L232" i="21"/>
  <c r="N232" i="21"/>
  <c r="O232" i="21"/>
  <c r="P232" i="21"/>
  <c r="J233" i="21"/>
  <c r="K233" i="21"/>
  <c r="L233" i="21"/>
  <c r="N233" i="21"/>
  <c r="O233" i="21"/>
  <c r="P233" i="21"/>
  <c r="J234" i="21"/>
  <c r="K234" i="21"/>
  <c r="L234" i="21"/>
  <c r="N234" i="21"/>
  <c r="O234" i="21"/>
  <c r="P234" i="21"/>
  <c r="J235" i="21"/>
  <c r="K235" i="21"/>
  <c r="L235" i="21"/>
  <c r="N235" i="21"/>
  <c r="O235" i="21"/>
  <c r="P235" i="21"/>
  <c r="J236" i="21"/>
  <c r="K236" i="21"/>
  <c r="L236" i="21"/>
  <c r="N236" i="21"/>
  <c r="O236" i="21"/>
  <c r="P236" i="21"/>
  <c r="J237" i="21"/>
  <c r="K237" i="21"/>
  <c r="L237" i="21"/>
  <c r="N237" i="21"/>
  <c r="O237" i="21"/>
  <c r="P237" i="21"/>
  <c r="J238" i="21"/>
  <c r="K238" i="21"/>
  <c r="L238" i="21"/>
  <c r="N238" i="21"/>
  <c r="O238" i="21"/>
  <c r="P238" i="21"/>
  <c r="J239" i="21"/>
  <c r="K239" i="21"/>
  <c r="L239" i="21"/>
  <c r="N239" i="21"/>
  <c r="O239" i="21"/>
  <c r="P239" i="21"/>
  <c r="J240" i="21"/>
  <c r="K240" i="21"/>
  <c r="L240" i="21"/>
  <c r="N240" i="21"/>
  <c r="O240" i="21"/>
  <c r="P240" i="21"/>
  <c r="J241" i="21"/>
  <c r="K241" i="21"/>
  <c r="L241" i="21"/>
  <c r="N241" i="21"/>
  <c r="O241" i="21"/>
  <c r="P241" i="21"/>
  <c r="J242" i="21"/>
  <c r="K242" i="21"/>
  <c r="L242" i="21"/>
  <c r="N242" i="21"/>
  <c r="O242" i="21"/>
  <c r="P242" i="21"/>
  <c r="J243" i="21"/>
  <c r="K243" i="21"/>
  <c r="L243" i="21"/>
  <c r="N243" i="21"/>
  <c r="O243" i="21"/>
  <c r="P243" i="21"/>
  <c r="J244" i="21"/>
  <c r="K244" i="21"/>
  <c r="L244" i="21"/>
  <c r="N244" i="21"/>
  <c r="O244" i="21"/>
  <c r="P244" i="21"/>
  <c r="J245" i="21"/>
  <c r="K245" i="21"/>
  <c r="L245" i="21"/>
  <c r="N245" i="21"/>
  <c r="O245" i="21"/>
  <c r="P245" i="21"/>
  <c r="J246" i="21"/>
  <c r="K246" i="21"/>
  <c r="L246" i="21"/>
  <c r="N246" i="21"/>
  <c r="O246" i="21"/>
  <c r="P246" i="21"/>
  <c r="J247" i="21"/>
  <c r="K247" i="21"/>
  <c r="L247" i="21"/>
  <c r="N247" i="21"/>
  <c r="O247" i="21"/>
  <c r="P247" i="21"/>
  <c r="J248" i="21"/>
  <c r="K248" i="21"/>
  <c r="L248" i="21"/>
  <c r="N248" i="21"/>
  <c r="O248" i="21"/>
  <c r="P248" i="21"/>
  <c r="J249" i="21"/>
  <c r="K249" i="21"/>
  <c r="L249" i="21"/>
  <c r="N249" i="21"/>
  <c r="O249" i="21"/>
  <c r="P249" i="21"/>
  <c r="J250" i="21"/>
  <c r="K250" i="21"/>
  <c r="L250" i="21"/>
  <c r="N250" i="21"/>
  <c r="O250" i="21"/>
  <c r="P250" i="21"/>
  <c r="J251" i="21"/>
  <c r="K251" i="21"/>
  <c r="L251" i="21"/>
  <c r="N251" i="21"/>
  <c r="O251" i="21"/>
  <c r="P251" i="21"/>
  <c r="J252" i="21"/>
  <c r="K252" i="21"/>
  <c r="L252" i="21"/>
  <c r="N252" i="21"/>
  <c r="O252" i="21"/>
  <c r="P252" i="21"/>
  <c r="J253" i="21"/>
  <c r="K253" i="21"/>
  <c r="L253" i="21"/>
  <c r="N253" i="21"/>
  <c r="O253" i="21"/>
  <c r="P253" i="21"/>
  <c r="J254" i="21"/>
  <c r="K254" i="21"/>
  <c r="L254" i="21"/>
  <c r="N254" i="21"/>
  <c r="O254" i="21"/>
  <c r="P254" i="21"/>
  <c r="J255" i="21"/>
  <c r="K255" i="21"/>
  <c r="L255" i="21"/>
  <c r="N255" i="21"/>
  <c r="O255" i="21"/>
  <c r="P255" i="21"/>
  <c r="J256" i="21"/>
  <c r="K256" i="21"/>
  <c r="L256" i="21"/>
  <c r="N256" i="21"/>
  <c r="O256" i="21"/>
  <c r="P256" i="21"/>
  <c r="J257" i="21"/>
  <c r="K257" i="21"/>
  <c r="L257" i="21"/>
  <c r="N257" i="21"/>
  <c r="O257" i="21"/>
  <c r="P257" i="21"/>
  <c r="J258" i="21"/>
  <c r="K258" i="21"/>
  <c r="L258" i="21"/>
  <c r="N258" i="21"/>
  <c r="O258" i="21"/>
  <c r="P258" i="21"/>
  <c r="J259" i="21"/>
  <c r="K259" i="21"/>
  <c r="L259" i="21"/>
  <c r="N259" i="21"/>
  <c r="O259" i="21"/>
  <c r="P259" i="21"/>
  <c r="J260" i="21"/>
  <c r="K260" i="21"/>
  <c r="L260" i="21"/>
  <c r="N260" i="21"/>
  <c r="O260" i="21"/>
  <c r="P260" i="21"/>
  <c r="J261" i="21"/>
  <c r="K261" i="21"/>
  <c r="L261" i="21"/>
  <c r="N261" i="21"/>
  <c r="O261" i="21"/>
  <c r="P261" i="21"/>
  <c r="J262" i="21"/>
  <c r="K262" i="21"/>
  <c r="L262" i="21"/>
  <c r="N262" i="21"/>
  <c r="O262" i="21"/>
  <c r="P262" i="21"/>
  <c r="J263" i="21"/>
  <c r="K263" i="21"/>
  <c r="L263" i="21"/>
  <c r="N263" i="21"/>
  <c r="O263" i="21"/>
  <c r="P263" i="21"/>
  <c r="J264" i="21"/>
  <c r="K264" i="21"/>
  <c r="L264" i="21"/>
  <c r="N264" i="21"/>
  <c r="O264" i="21"/>
  <c r="P264" i="21"/>
  <c r="J265" i="21"/>
  <c r="K265" i="21"/>
  <c r="L265" i="21"/>
  <c r="N265" i="21"/>
  <c r="O265" i="21"/>
  <c r="P265" i="21"/>
  <c r="J266" i="21"/>
  <c r="K266" i="21"/>
  <c r="L266" i="21"/>
  <c r="N266" i="21"/>
  <c r="O266" i="21"/>
  <c r="P266" i="21"/>
  <c r="J267" i="21"/>
  <c r="K267" i="21"/>
  <c r="L267" i="21"/>
  <c r="N267" i="21"/>
  <c r="O267" i="21"/>
  <c r="P267" i="21"/>
  <c r="J268" i="21"/>
  <c r="K268" i="21"/>
  <c r="L268" i="21"/>
  <c r="N268" i="21"/>
  <c r="O268" i="21"/>
  <c r="P268" i="21"/>
  <c r="J269" i="21"/>
  <c r="K269" i="21"/>
  <c r="L269" i="21"/>
  <c r="N269" i="21"/>
  <c r="O269" i="21"/>
  <c r="P269" i="21"/>
  <c r="J270" i="21"/>
  <c r="K270" i="21"/>
  <c r="L270" i="21"/>
  <c r="N270" i="21"/>
  <c r="O270" i="21"/>
  <c r="P270" i="21"/>
  <c r="J271" i="21"/>
  <c r="K271" i="21"/>
  <c r="L271" i="21"/>
  <c r="N271" i="21"/>
  <c r="O271" i="21"/>
  <c r="P271" i="21"/>
  <c r="J272" i="21"/>
  <c r="K272" i="21"/>
  <c r="L272" i="21"/>
  <c r="N272" i="21"/>
  <c r="O272" i="21"/>
  <c r="P272" i="21"/>
  <c r="J273" i="21"/>
  <c r="K273" i="21"/>
  <c r="L273" i="21"/>
  <c r="N273" i="21"/>
  <c r="O273" i="21"/>
  <c r="P273" i="21"/>
  <c r="J274" i="21"/>
  <c r="K274" i="21"/>
  <c r="L274" i="21"/>
  <c r="N274" i="21"/>
  <c r="O274" i="21"/>
  <c r="P274" i="21"/>
  <c r="J275" i="21"/>
  <c r="K275" i="21"/>
  <c r="L275" i="21"/>
  <c r="N275" i="21"/>
  <c r="O275" i="21"/>
  <c r="P275" i="21"/>
  <c r="J276" i="21"/>
  <c r="K276" i="21"/>
  <c r="L276" i="21"/>
  <c r="N276" i="21"/>
  <c r="O276" i="21"/>
  <c r="P276" i="21"/>
  <c r="J277" i="21"/>
  <c r="K277" i="21"/>
  <c r="L277" i="21"/>
  <c r="N277" i="21"/>
  <c r="O277" i="21"/>
  <c r="P277" i="21"/>
  <c r="J278" i="21"/>
  <c r="K278" i="21"/>
  <c r="L278" i="21"/>
  <c r="N278" i="21"/>
  <c r="O278" i="21"/>
  <c r="P278" i="21"/>
  <c r="J279" i="21"/>
  <c r="K279" i="21"/>
  <c r="L279" i="21"/>
  <c r="N279" i="21"/>
  <c r="O279" i="21"/>
  <c r="P279" i="21"/>
  <c r="J280" i="21"/>
  <c r="K280" i="21"/>
  <c r="L280" i="21"/>
  <c r="N280" i="21"/>
  <c r="O280" i="21"/>
  <c r="P280" i="21"/>
  <c r="J281" i="21"/>
  <c r="K281" i="21"/>
  <c r="L281" i="21"/>
  <c r="N281" i="21"/>
  <c r="O281" i="21"/>
  <c r="P281" i="21"/>
  <c r="J282" i="21"/>
  <c r="K282" i="21"/>
  <c r="L282" i="21"/>
  <c r="N282" i="21"/>
  <c r="O282" i="21"/>
  <c r="P282" i="21"/>
  <c r="J283" i="21"/>
  <c r="K283" i="21"/>
  <c r="L283" i="21"/>
  <c r="N283" i="21"/>
  <c r="O283" i="21"/>
  <c r="P283" i="21"/>
  <c r="J284" i="21"/>
  <c r="K284" i="21"/>
  <c r="L284" i="21"/>
  <c r="N284" i="21"/>
  <c r="O284" i="21"/>
  <c r="P284" i="21"/>
  <c r="J285" i="21"/>
  <c r="K285" i="21"/>
  <c r="L285" i="21"/>
  <c r="N285" i="21"/>
  <c r="O285" i="21"/>
  <c r="P285" i="21"/>
  <c r="J286" i="21"/>
  <c r="K286" i="21"/>
  <c r="L286" i="21"/>
  <c r="N286" i="21"/>
  <c r="O286" i="21"/>
  <c r="P286" i="21"/>
  <c r="J287" i="21"/>
  <c r="K287" i="21"/>
  <c r="L287" i="21"/>
  <c r="N287" i="21"/>
  <c r="O287" i="21"/>
  <c r="P287" i="21"/>
  <c r="J288" i="21"/>
  <c r="K288" i="21"/>
  <c r="L288" i="21"/>
  <c r="N288" i="21"/>
  <c r="O288" i="21"/>
  <c r="P288" i="21"/>
  <c r="J289" i="21"/>
  <c r="K289" i="21"/>
  <c r="L289" i="21"/>
  <c r="N289" i="21"/>
  <c r="O289" i="21"/>
  <c r="P289" i="21"/>
  <c r="J290" i="21"/>
  <c r="K290" i="21"/>
  <c r="L290" i="21"/>
  <c r="N290" i="21"/>
  <c r="O290" i="21"/>
  <c r="P290" i="21"/>
  <c r="J291" i="21"/>
  <c r="K291" i="21"/>
  <c r="L291" i="21"/>
  <c r="N291" i="21"/>
  <c r="O291" i="21"/>
  <c r="P291" i="21"/>
  <c r="J292" i="21"/>
  <c r="K292" i="21"/>
  <c r="L292" i="21"/>
  <c r="N292" i="21"/>
  <c r="O292" i="21"/>
  <c r="P292" i="21"/>
  <c r="J293" i="21"/>
  <c r="K293" i="21"/>
  <c r="L293" i="21"/>
  <c r="N293" i="21"/>
  <c r="O293" i="21"/>
  <c r="P293" i="21"/>
  <c r="J294" i="21"/>
  <c r="K294" i="21"/>
  <c r="L294" i="21"/>
  <c r="N294" i="21"/>
  <c r="O294" i="21"/>
  <c r="P294" i="21"/>
  <c r="J295" i="21"/>
  <c r="K295" i="21"/>
  <c r="L295" i="21"/>
  <c r="N295" i="21"/>
  <c r="O295" i="21"/>
  <c r="P295" i="21"/>
  <c r="J296" i="21"/>
  <c r="K296" i="21"/>
  <c r="L296" i="21"/>
  <c r="N296" i="21"/>
  <c r="O296" i="21"/>
  <c r="P296" i="21"/>
  <c r="J297" i="21"/>
  <c r="K297" i="21"/>
  <c r="L297" i="21"/>
  <c r="N297" i="21"/>
  <c r="O297" i="21"/>
  <c r="P297" i="21"/>
  <c r="J298" i="21"/>
  <c r="K298" i="21"/>
  <c r="L298" i="21"/>
  <c r="N298" i="21"/>
  <c r="O298" i="21"/>
  <c r="P298" i="21"/>
  <c r="J299" i="21"/>
  <c r="K299" i="21"/>
  <c r="L299" i="21"/>
  <c r="N299" i="21"/>
  <c r="O299" i="21"/>
  <c r="P299" i="21"/>
  <c r="J300" i="21"/>
  <c r="K300" i="21"/>
  <c r="L300" i="21"/>
  <c r="N300" i="21"/>
  <c r="O300" i="21"/>
  <c r="P300" i="21"/>
  <c r="J301" i="21"/>
  <c r="K301" i="21"/>
  <c r="L301" i="21"/>
  <c r="N301" i="21"/>
  <c r="O301" i="21"/>
  <c r="P301" i="21"/>
  <c r="J302" i="21"/>
  <c r="K302" i="21"/>
  <c r="L302" i="21"/>
  <c r="N302" i="21"/>
  <c r="O302" i="21"/>
  <c r="P302" i="21"/>
  <c r="J303" i="21"/>
  <c r="K303" i="21"/>
  <c r="L303" i="21"/>
  <c r="N303" i="21"/>
  <c r="O303" i="21"/>
  <c r="P303" i="21"/>
  <c r="J304" i="21"/>
  <c r="K304" i="21"/>
  <c r="L304" i="21"/>
  <c r="N304" i="21"/>
  <c r="O304" i="21"/>
  <c r="P304" i="21"/>
  <c r="J305" i="21"/>
  <c r="K305" i="21"/>
  <c r="L305" i="21"/>
  <c r="N305" i="21"/>
  <c r="O305" i="21"/>
  <c r="P305" i="21"/>
  <c r="J306" i="21"/>
  <c r="K306" i="21"/>
  <c r="L306" i="21"/>
  <c r="N306" i="21"/>
  <c r="O306" i="21"/>
  <c r="P306" i="21"/>
  <c r="J307" i="21"/>
  <c r="K307" i="21"/>
  <c r="L307" i="21"/>
  <c r="N307" i="21"/>
  <c r="O307" i="21"/>
  <c r="P307" i="21"/>
  <c r="J308" i="21"/>
  <c r="K308" i="21"/>
  <c r="L308" i="21"/>
  <c r="N308" i="21"/>
  <c r="O308" i="21"/>
  <c r="P308" i="21"/>
  <c r="J309" i="21"/>
  <c r="K309" i="21"/>
  <c r="L309" i="21"/>
  <c r="N309" i="21"/>
  <c r="O309" i="21"/>
  <c r="P309" i="21"/>
  <c r="J310" i="21"/>
  <c r="K310" i="21"/>
  <c r="L310" i="21"/>
  <c r="N310" i="21"/>
  <c r="O310" i="21"/>
  <c r="P310" i="21"/>
  <c r="J311" i="21"/>
  <c r="K311" i="21"/>
  <c r="L311" i="21"/>
  <c r="N311" i="21"/>
  <c r="O311" i="21"/>
  <c r="P311" i="21"/>
  <c r="J312" i="21"/>
  <c r="K312" i="21"/>
  <c r="L312" i="21"/>
  <c r="N312" i="21"/>
  <c r="O312" i="21"/>
  <c r="P312" i="21"/>
  <c r="J313" i="21"/>
  <c r="K313" i="21"/>
  <c r="L313" i="21"/>
  <c r="N313" i="21"/>
  <c r="O313" i="21"/>
  <c r="P313" i="21"/>
  <c r="J314" i="21"/>
  <c r="K314" i="21"/>
  <c r="L314" i="21"/>
  <c r="N314" i="21"/>
  <c r="O314" i="21"/>
  <c r="P314" i="21"/>
  <c r="J315" i="21"/>
  <c r="K315" i="21"/>
  <c r="L315" i="21"/>
  <c r="N315" i="21"/>
  <c r="O315" i="21"/>
  <c r="P315" i="21"/>
  <c r="J316" i="21"/>
  <c r="K316" i="21"/>
  <c r="L316" i="21"/>
  <c r="N316" i="21"/>
  <c r="O316" i="21"/>
  <c r="P316" i="21"/>
  <c r="J317" i="21"/>
  <c r="K317" i="21"/>
  <c r="L317" i="21"/>
  <c r="N317" i="21"/>
  <c r="O317" i="21"/>
  <c r="P317" i="21"/>
  <c r="J318" i="21"/>
  <c r="K318" i="21"/>
  <c r="L318" i="21"/>
  <c r="N318" i="21"/>
  <c r="O318" i="21"/>
  <c r="P318" i="21"/>
  <c r="J319" i="21"/>
  <c r="K319" i="21"/>
  <c r="L319" i="21"/>
  <c r="N319" i="21"/>
  <c r="O319" i="21"/>
  <c r="P319" i="21"/>
  <c r="J320" i="21"/>
  <c r="K320" i="21"/>
  <c r="L320" i="21"/>
  <c r="N320" i="21"/>
  <c r="O320" i="21"/>
  <c r="P320" i="21"/>
  <c r="J321" i="21"/>
  <c r="K321" i="21"/>
  <c r="L321" i="21"/>
  <c r="N321" i="21"/>
  <c r="O321" i="21"/>
  <c r="P321" i="21"/>
  <c r="J322" i="21"/>
  <c r="K322" i="21"/>
  <c r="L322" i="21"/>
  <c r="N322" i="21"/>
  <c r="O322" i="21"/>
  <c r="P322" i="21"/>
  <c r="J323" i="21"/>
  <c r="K323" i="21"/>
  <c r="L323" i="21"/>
  <c r="N323" i="21"/>
  <c r="O323" i="21"/>
  <c r="P323" i="21"/>
  <c r="J324" i="21"/>
  <c r="K324" i="21"/>
  <c r="L324" i="21"/>
  <c r="N324" i="21"/>
  <c r="O324" i="21"/>
  <c r="P324" i="21"/>
  <c r="J325" i="21"/>
  <c r="K325" i="21"/>
  <c r="L325" i="21"/>
  <c r="N325" i="21"/>
  <c r="O325" i="21"/>
  <c r="P325" i="21"/>
  <c r="J326" i="21"/>
  <c r="K326" i="21"/>
  <c r="L326" i="21"/>
  <c r="N326" i="21"/>
  <c r="O326" i="21"/>
  <c r="P326" i="21"/>
  <c r="J327" i="21"/>
  <c r="K327" i="21"/>
  <c r="L327" i="21"/>
  <c r="N327" i="21"/>
  <c r="O327" i="21"/>
  <c r="P327" i="21"/>
  <c r="J328" i="21"/>
  <c r="K328" i="21"/>
  <c r="L328" i="21"/>
  <c r="N328" i="21"/>
  <c r="O328" i="21"/>
  <c r="P328" i="21"/>
  <c r="J329" i="21"/>
  <c r="K329" i="21"/>
  <c r="L329" i="21"/>
  <c r="N329" i="21"/>
  <c r="O329" i="21"/>
  <c r="P329" i="21"/>
  <c r="J330" i="21"/>
  <c r="K330" i="21"/>
  <c r="L330" i="21"/>
  <c r="N330" i="21"/>
  <c r="O330" i="21"/>
  <c r="P330" i="21"/>
  <c r="J331" i="21"/>
  <c r="K331" i="21"/>
  <c r="L331" i="21"/>
  <c r="N331" i="21"/>
  <c r="O331" i="21"/>
  <c r="P331" i="21"/>
  <c r="J332" i="21"/>
  <c r="K332" i="21"/>
  <c r="L332" i="21"/>
  <c r="N332" i="21"/>
  <c r="O332" i="21"/>
  <c r="P332" i="21"/>
  <c r="J333" i="21"/>
  <c r="K333" i="21"/>
  <c r="L333" i="21"/>
  <c r="N333" i="21"/>
  <c r="O333" i="21"/>
  <c r="P333" i="21"/>
  <c r="J334" i="21"/>
  <c r="K334" i="21"/>
  <c r="L334" i="21"/>
  <c r="N334" i="21"/>
  <c r="O334" i="21"/>
  <c r="P334" i="21"/>
  <c r="J335" i="21"/>
  <c r="K335" i="21"/>
  <c r="L335" i="21"/>
  <c r="N335" i="21"/>
  <c r="O335" i="21"/>
  <c r="P335" i="21"/>
  <c r="J336" i="21"/>
  <c r="K336" i="21"/>
  <c r="L336" i="21"/>
  <c r="N336" i="21"/>
  <c r="O336" i="21"/>
  <c r="P336" i="21"/>
  <c r="J337" i="21"/>
  <c r="K337" i="21"/>
  <c r="L337" i="21"/>
  <c r="N337" i="21"/>
  <c r="O337" i="21"/>
  <c r="P337" i="21"/>
  <c r="J338" i="21"/>
  <c r="K338" i="21"/>
  <c r="L338" i="21"/>
  <c r="N338" i="21"/>
  <c r="O338" i="21"/>
  <c r="P338" i="21"/>
  <c r="J339" i="21"/>
  <c r="K339" i="21"/>
  <c r="L339" i="21"/>
  <c r="N339" i="21"/>
  <c r="O339" i="21"/>
  <c r="P339" i="21"/>
  <c r="J340" i="21"/>
  <c r="K340" i="21"/>
  <c r="L340" i="21"/>
  <c r="N340" i="21"/>
  <c r="O340" i="21"/>
  <c r="P340" i="21"/>
  <c r="J341" i="21"/>
  <c r="K341" i="21"/>
  <c r="L341" i="21"/>
  <c r="N341" i="21"/>
  <c r="O341" i="21"/>
  <c r="P341" i="21"/>
  <c r="J342" i="21"/>
  <c r="K342" i="21"/>
  <c r="L342" i="21"/>
  <c r="N342" i="21"/>
  <c r="O342" i="21"/>
  <c r="P342" i="21"/>
  <c r="J343" i="21"/>
  <c r="K343" i="21"/>
  <c r="L343" i="21"/>
  <c r="N343" i="21"/>
  <c r="O343" i="21"/>
  <c r="P343" i="21"/>
  <c r="J344" i="21"/>
  <c r="K344" i="21"/>
  <c r="L344" i="21"/>
  <c r="N344" i="21"/>
  <c r="O344" i="21"/>
  <c r="P344" i="21"/>
  <c r="J345" i="21"/>
  <c r="K345" i="21"/>
  <c r="L345" i="21"/>
  <c r="N345" i="21"/>
  <c r="O345" i="21"/>
  <c r="P345" i="21"/>
  <c r="K10" i="21"/>
  <c r="L10" i="21"/>
  <c r="N10" i="21"/>
  <c r="O10" i="21"/>
  <c r="P10" i="21"/>
  <c r="J10" i="21"/>
  <c r="I344" i="21"/>
  <c r="H344" i="21"/>
  <c r="G344" i="21"/>
  <c r="I343" i="21"/>
  <c r="H343" i="21"/>
  <c r="G343" i="21"/>
  <c r="I342" i="21"/>
  <c r="H342" i="21"/>
  <c r="G342" i="21"/>
  <c r="I341" i="21"/>
  <c r="E341" i="21"/>
  <c r="D341" i="21"/>
  <c r="C341" i="21"/>
  <c r="I340" i="21"/>
  <c r="H340" i="21"/>
  <c r="G340" i="21"/>
  <c r="I339" i="21"/>
  <c r="H339" i="21"/>
  <c r="G339" i="21"/>
  <c r="I338" i="21"/>
  <c r="H338" i="21"/>
  <c r="G338" i="21"/>
  <c r="I337" i="21"/>
  <c r="H337" i="21"/>
  <c r="G337" i="21"/>
  <c r="I336" i="21"/>
  <c r="H336" i="21"/>
  <c r="G336" i="21"/>
  <c r="I335" i="21"/>
  <c r="H335" i="21"/>
  <c r="G335" i="21"/>
  <c r="I334" i="21"/>
  <c r="H334" i="21"/>
  <c r="G334" i="21"/>
  <c r="I333" i="21"/>
  <c r="I345" i="21" s="1"/>
  <c r="H333" i="21"/>
  <c r="H345" i="21" s="1"/>
  <c r="G333" i="21"/>
  <c r="E333" i="21"/>
  <c r="E345" i="21" s="1"/>
  <c r="D333" i="21"/>
  <c r="D345" i="21" s="1"/>
  <c r="C333" i="21"/>
  <c r="C345" i="21" s="1"/>
  <c r="I332" i="21"/>
  <c r="H332" i="21"/>
  <c r="G332" i="21"/>
  <c r="I328" i="21"/>
  <c r="H328" i="21"/>
  <c r="G328" i="21"/>
  <c r="E328" i="21"/>
  <c r="D328" i="21"/>
  <c r="C328" i="21"/>
  <c r="I316" i="21"/>
  <c r="H316" i="21"/>
  <c r="G316" i="21"/>
  <c r="E316" i="21"/>
  <c r="D316" i="21"/>
  <c r="C316" i="21"/>
  <c r="I304" i="21"/>
  <c r="H304" i="21"/>
  <c r="G304" i="21"/>
  <c r="E304" i="21"/>
  <c r="D304" i="21"/>
  <c r="C304" i="21"/>
  <c r="I293" i="21"/>
  <c r="H293" i="21"/>
  <c r="G293" i="21"/>
  <c r="E293" i="21"/>
  <c r="D293" i="21"/>
  <c r="C293" i="21"/>
  <c r="I282" i="21"/>
  <c r="H282" i="21"/>
  <c r="G282" i="21"/>
  <c r="E282" i="21"/>
  <c r="D282" i="21"/>
  <c r="C282" i="21"/>
  <c r="I271" i="21"/>
  <c r="H271" i="21"/>
  <c r="G271" i="21"/>
  <c r="E271" i="21"/>
  <c r="D271" i="21"/>
  <c r="C271" i="21"/>
  <c r="I259" i="21"/>
  <c r="H259" i="21"/>
  <c r="G259" i="21"/>
  <c r="E259" i="21"/>
  <c r="D259" i="21"/>
  <c r="C259" i="21"/>
  <c r="I247" i="21"/>
  <c r="H247" i="21"/>
  <c r="G247" i="21"/>
  <c r="E247" i="21"/>
  <c r="D247" i="21"/>
  <c r="C247" i="21"/>
  <c r="I235" i="21"/>
  <c r="H235" i="21"/>
  <c r="G235" i="21"/>
  <c r="E235" i="21"/>
  <c r="D235" i="21"/>
  <c r="C235" i="21"/>
  <c r="I223" i="21"/>
  <c r="H223" i="21"/>
  <c r="G223" i="21"/>
  <c r="E223" i="21"/>
  <c r="D223" i="21"/>
  <c r="C223" i="21"/>
  <c r="I211" i="21"/>
  <c r="H211" i="21"/>
  <c r="G211" i="21"/>
  <c r="E211" i="21"/>
  <c r="D211" i="21"/>
  <c r="C211" i="21"/>
  <c r="I199" i="21"/>
  <c r="H199" i="21"/>
  <c r="G199" i="21"/>
  <c r="E199" i="21"/>
  <c r="D199" i="21"/>
  <c r="C199" i="21"/>
  <c r="I187" i="21"/>
  <c r="H187" i="21"/>
  <c r="G187" i="21"/>
  <c r="E187" i="21"/>
  <c r="D187" i="21"/>
  <c r="C187" i="21"/>
  <c r="I175" i="21"/>
  <c r="H175" i="21"/>
  <c r="G175" i="21"/>
  <c r="E175" i="21"/>
  <c r="D175" i="21"/>
  <c r="C175" i="21"/>
  <c r="I163" i="21"/>
  <c r="H163" i="21"/>
  <c r="G163" i="21"/>
  <c r="E163" i="21"/>
  <c r="D163" i="21"/>
  <c r="C163" i="21"/>
  <c r="I151" i="21"/>
  <c r="H151" i="21"/>
  <c r="G151" i="21"/>
  <c r="E151" i="21"/>
  <c r="D151" i="21"/>
  <c r="C151" i="21"/>
  <c r="I139" i="21"/>
  <c r="H139" i="21"/>
  <c r="G139" i="21"/>
  <c r="E139" i="21"/>
  <c r="D139" i="21"/>
  <c r="C139" i="21"/>
  <c r="I127" i="21"/>
  <c r="H127" i="21"/>
  <c r="G127" i="21"/>
  <c r="E127" i="21"/>
  <c r="D127" i="21"/>
  <c r="C127" i="21"/>
  <c r="I115" i="21"/>
  <c r="H115" i="21"/>
  <c r="G115" i="21"/>
  <c r="E115" i="21"/>
  <c r="D115" i="21"/>
  <c r="C115" i="21"/>
  <c r="I103" i="21"/>
  <c r="H103" i="21"/>
  <c r="G103" i="21"/>
  <c r="E103" i="21"/>
  <c r="D103" i="21"/>
  <c r="C103" i="21"/>
  <c r="I91" i="21"/>
  <c r="H91" i="21"/>
  <c r="G91" i="21"/>
  <c r="E91" i="21"/>
  <c r="D91" i="21"/>
  <c r="C91" i="21"/>
  <c r="I79" i="21"/>
  <c r="H79" i="21"/>
  <c r="G79" i="21"/>
  <c r="E79" i="21"/>
  <c r="D79" i="21"/>
  <c r="C79" i="21"/>
  <c r="E69" i="21"/>
  <c r="D69" i="21"/>
  <c r="C69" i="21"/>
  <c r="I66" i="21"/>
  <c r="I69" i="21" s="1"/>
  <c r="H66" i="21"/>
  <c r="H69" i="21" s="1"/>
  <c r="G66" i="21"/>
  <c r="G69" i="21" s="1"/>
  <c r="I57" i="21"/>
  <c r="H57" i="21"/>
  <c r="G57" i="21"/>
  <c r="E57" i="21"/>
  <c r="D57" i="21"/>
  <c r="C57" i="21"/>
  <c r="I45" i="21"/>
  <c r="H45" i="21"/>
  <c r="G45" i="21"/>
  <c r="E45" i="21"/>
  <c r="D45" i="21"/>
  <c r="C45" i="21"/>
  <c r="E33" i="21"/>
  <c r="D33" i="21"/>
  <c r="C33" i="21"/>
  <c r="I30" i="21"/>
  <c r="I33" i="21" s="1"/>
  <c r="H30" i="21"/>
  <c r="H33" i="21" s="1"/>
  <c r="G30" i="21"/>
  <c r="G33" i="21" s="1"/>
  <c r="I21" i="21"/>
  <c r="E21" i="21"/>
  <c r="D21" i="21"/>
  <c r="C21" i="21"/>
  <c r="I18" i="21"/>
  <c r="H18" i="21"/>
  <c r="H341" i="21" s="1"/>
  <c r="G18" i="21"/>
  <c r="G21" i="21" s="1"/>
  <c r="G341" i="21" l="1"/>
  <c r="G345" i="21" s="1"/>
  <c r="H21" i="21"/>
</calcChain>
</file>

<file path=xl/sharedStrings.xml><?xml version="1.0" encoding="utf-8"?>
<sst xmlns="http://schemas.openxmlformats.org/spreadsheetml/2006/main" count="212" uniqueCount="79">
  <si>
    <t>w tys. zł</t>
  </si>
  <si>
    <t>Nazwa Instytucji Zarządzającej</t>
  </si>
  <si>
    <t>Nazwa Programu</t>
  </si>
  <si>
    <t>Ogółem wkład publiczny</t>
  </si>
  <si>
    <t>Środki europejskie</t>
  </si>
  <si>
    <t>Załącznik nr 16</t>
  </si>
  <si>
    <t>Lata</t>
  </si>
  <si>
    <t>Budżet państwa</t>
  </si>
  <si>
    <t>Zobowiązania</t>
  </si>
  <si>
    <t>Ogółem</t>
  </si>
  <si>
    <t>Wydatki</t>
  </si>
  <si>
    <t>w tym:</t>
  </si>
  <si>
    <t xml:space="preserve">Zarząd Województwa Podkarpackiego  </t>
  </si>
  <si>
    <t xml:space="preserve">Zarząd Województwa Świętokrzyskiego </t>
  </si>
  <si>
    <t xml:space="preserve">Zarząd Województwa Wielkopolskiego </t>
  </si>
  <si>
    <t xml:space="preserve">Zarząd Województwa Zachodniopomorskiego </t>
  </si>
  <si>
    <t>Razem</t>
  </si>
  <si>
    <t xml:space="preserve">Zarząd Województwa                   Warmińsko-Mazurskiego  </t>
  </si>
  <si>
    <t xml:space="preserve">Program Operacyjny                   Infrastruktura i Środowisko                   2014-2020 </t>
  </si>
  <si>
    <t xml:space="preserve">Program Operacyjny                            Inteligentny Rozwój 2014-2020 </t>
  </si>
  <si>
    <t xml:space="preserve">Zarząd Województwa                   Kujawsko-Pomorskiego </t>
  </si>
  <si>
    <t xml:space="preserve">Zarząd Województwa                Lubelskiego </t>
  </si>
  <si>
    <t>Regionalny Program Operacyjny Województwa Lubelskiego                        na lata 2014-2020</t>
  </si>
  <si>
    <t xml:space="preserve">Zarząd Województwa                     Lubuskiego </t>
  </si>
  <si>
    <t xml:space="preserve">Zarząd Województwa                     Łódzkiego </t>
  </si>
  <si>
    <t>Regionalny Program Operacyjny                 Województwa Łódzkiego                         na lata 2014-2020</t>
  </si>
  <si>
    <t xml:space="preserve">Zarząd Województwa                    Małopolskiego </t>
  </si>
  <si>
    <t>Regionalny Program Operacyjny Województwa Mazowieckiego                          na lata 2014-2020</t>
  </si>
  <si>
    <t xml:space="preserve">Zarząd Województwa                       Opolskiego </t>
  </si>
  <si>
    <t>Regionalny Program Operacyjny Województwa Opolskiego                        na lata 2014-2020</t>
  </si>
  <si>
    <t>Regionalny Program Operacyjny Województwa Podkarpackiego                          na lata 2014-2020</t>
  </si>
  <si>
    <t xml:space="preserve">Zarząd Województwa                   Podlaskiego </t>
  </si>
  <si>
    <t>Regionalny Program Operacyjny Województwa Podlaskiego                        na lata 2014-2020</t>
  </si>
  <si>
    <t xml:space="preserve">Zarząd Województwa                            Pomorskiego </t>
  </si>
  <si>
    <t>Regionalny Program Operacyjny Województwa Świętokrzyskiego                   na lata 2014-2020</t>
  </si>
  <si>
    <t xml:space="preserve">Zarząd Województwa                           Śląskiego </t>
  </si>
  <si>
    <t>Regionalny Program Operacyjny Województwa Śląskiego                          na lata 2014-2020</t>
  </si>
  <si>
    <t xml:space="preserve">Program Operacyjny Pomoc Żywnościowa 2014-2020 </t>
  </si>
  <si>
    <t>Regionalny Program Operacyjny Województwa Dolnośląskiego                  2014-2020</t>
  </si>
  <si>
    <t>Regionalny Program Operacyjny Województwa Warmińsko-Mazurskiego na lata 2014-2020</t>
  </si>
  <si>
    <t>Regionalny Program Operacyjny - Lubuskie 2020</t>
  </si>
  <si>
    <t>Regionalny Program Operacyjny Województwa Kujawsko - Pomorskiego na lata 2014-2020</t>
  </si>
  <si>
    <t>Regionalny Program Operacyjny Województwa Pomorskiego                       na lata 2014-2020</t>
  </si>
  <si>
    <t>minister właściwy do spraw rybołówstwa</t>
  </si>
  <si>
    <t>Regionalny Program Operacyjny Województwa Zachodniopomorskiego                    2014-2020</t>
  </si>
  <si>
    <t>minister właściwy do spraw                          rozwoju regionalnego</t>
  </si>
  <si>
    <t>minister właściwy do spraw zabezpieczenia społecznego</t>
  </si>
  <si>
    <t>2015 - 2025</t>
  </si>
  <si>
    <t xml:space="preserve">Zarząd Województwa        Dolnośląskiego </t>
  </si>
  <si>
    <t xml:space="preserve">Instrument "Łącząc Europę" </t>
  </si>
  <si>
    <t xml:space="preserve">Tabela 1. Limity wydatków i zobowiązań w kolejnych latach realizacji programów finansowanych z udziałem środków europejskich  </t>
  </si>
  <si>
    <t>Mechanizm Finansowy EOG                 2014-2021</t>
  </si>
  <si>
    <t xml:space="preserve">WYKAZ PROGRAMÓW WRAZ Z LIMITAMI WYDATKÓW I ZOBOWIĄZAŃ W KOLEJNYCH LATACH REALIZACJI PROGRAMÓW FINANSOWANYCH                                                                                              Z UDZIAŁEM ŚRODKÓW EUROPEJSKICH </t>
  </si>
  <si>
    <t>2014 - 2024</t>
  </si>
  <si>
    <t>2014 - 2022</t>
  </si>
  <si>
    <t>2015 - 2024</t>
  </si>
  <si>
    <t>minister właściwy do spraw                          rozwoju regionalnego /                                  minister właściwy do spraw                                           zdrowia / minister właściwy do spraw energii</t>
  </si>
  <si>
    <t>2014 - 2023</t>
  </si>
  <si>
    <t>minister właściwy do spraw                          rozwoju regionalnego /                                  minister właściwy do spraw rybołówstwa</t>
  </si>
  <si>
    <t>2022 - 2024</t>
  </si>
  <si>
    <t>2014 - 2025</t>
  </si>
  <si>
    <t>Perspektywa Finansowa UE                                   2021-2027 *)</t>
  </si>
  <si>
    <t>*) W związku z trwającymi uzgodnieniami z Komisją Europejską ostatecznego kształtu programów operacyjnych w ramach Perspektywy Finansowej UE 2021 - 2027 nie jest możliwa prezentacja w ustawie budżetowej na rok 2022 kwot zobowiązań, natomiast kwoty wydatków mają charakter szacunkowy i nie prezentują pełnych danych.</t>
  </si>
  <si>
    <t xml:space="preserve">Program Operacyjny                           Polska Wschodnia 2014-2020 </t>
  </si>
  <si>
    <t xml:space="preserve">Program Operacyjny                           Polska Cyfrowa                                                   na lata 2014-2020 </t>
  </si>
  <si>
    <t xml:space="preserve">Program Operacyjny                           Pomoc Technicza 2014-2020 </t>
  </si>
  <si>
    <t>Regionalny Program Operacyjny Województwa Małopolskiego                   na lata 2014-2020</t>
  </si>
  <si>
    <t>Wielkopolski Regionalny                              Program Operacyjny                                 na lata 2014-2020</t>
  </si>
  <si>
    <t xml:space="preserve"> Program Operacyjny Rybactwo                    i Morze 2014-2020</t>
  </si>
  <si>
    <t>Norweski Mechanizm Finansowy             2014-2021</t>
  </si>
  <si>
    <t xml:space="preserve">Program Operacyjny Wiedza                      Edukacja Rozwój 2014-2020 </t>
  </si>
  <si>
    <t xml:space="preserve">Zarząd Województwa                      Mazowieckiego </t>
  </si>
  <si>
    <t>Sprawdzenie</t>
  </si>
  <si>
    <t xml:space="preserve"> </t>
  </si>
  <si>
    <t>2022 - 2030</t>
  </si>
  <si>
    <t>2026 - 2030</t>
  </si>
  <si>
    <t xml:space="preserve">minister właściwy do spraw                          rozwoju regionalnego /                                  minister właściwy do spraw rybołówstwa/                               minister właściwy do spraw zabezpieczenia społecznego                                </t>
  </si>
  <si>
    <t>2014 - 2030</t>
  </si>
  <si>
    <t>*) W związku z trwającymi uzgodnieniami z Komisją Europejską ostatecznego kształtu programów operacyjnych w ramach Perspektywy Finansowej UE 2021 - 2027 prezentowane kwoty zobowiązań i wydatków mają charakter szacunkowy
   i nie przedstawiają pełnych danych.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</si>
</sst>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&quot;"/>
  </numFmts>
  <fonts count="45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3"/>
      <name val="Arial"/>
      <family val="2"/>
      <charset val="238"/>
    </font>
    <font>
      <b/>
      <sz val="12"/>
      <color theme="1"/>
      <name val="Arial"/>
      <family val="2"/>
      <charset val="238"/>
    </font>
    <font>
      <sz val="15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4.5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87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25" fillId="3" borderId="0" applyNumberFormat="0" applyBorder="0" applyAlignment="0" applyProtection="0"/>
    <xf numFmtId="0" fontId="26" fillId="20" borderId="1" applyNumberFormat="0" applyAlignment="0" applyProtection="0"/>
    <xf numFmtId="0" fontId="27" fillId="21" borderId="2" applyNumberFormat="0" applyAlignment="0" applyProtection="0"/>
    <xf numFmtId="0" fontId="4" fillId="7" borderId="1" applyNumberFormat="0" applyAlignment="0" applyProtection="0"/>
    <xf numFmtId="0" fontId="5" fillId="20" borderId="3" applyNumberFormat="0" applyAlignment="0" applyProtection="0"/>
    <xf numFmtId="0" fontId="6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0" borderId="4" applyNumberFormat="0" applyFill="0" applyAlignment="0" applyProtection="0"/>
    <xf numFmtId="0" fontId="31" fillId="0" borderId="5" applyNumberFormat="0" applyFill="0" applyAlignment="0" applyProtection="0"/>
    <xf numFmtId="0" fontId="32" fillId="0" borderId="6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1" applyNumberFormat="0" applyAlignment="0" applyProtection="0"/>
    <xf numFmtId="0" fontId="7" fillId="0" borderId="7" applyNumberFormat="0" applyFill="0" applyAlignment="0" applyProtection="0"/>
    <xf numFmtId="0" fontId="8" fillId="21" borderId="2" applyNumberFormat="0" applyAlignment="0" applyProtection="0"/>
    <xf numFmtId="0" fontId="34" fillId="0" borderId="7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35" fillId="22" borderId="0" applyNumberFormat="0" applyBorder="0" applyAlignment="0" applyProtection="0"/>
    <xf numFmtId="0" fontId="12" fillId="22" borderId="0" applyNumberFormat="0" applyBorder="0" applyAlignment="0" applyProtection="0"/>
    <xf numFmtId="0" fontId="20" fillId="0" borderId="0"/>
    <xf numFmtId="0" fontId="1" fillId="0" borderId="0"/>
    <xf numFmtId="0" fontId="13" fillId="23" borderId="8" applyNumberFormat="0" applyFont="0" applyAlignment="0" applyProtection="0"/>
    <xf numFmtId="0" fontId="14" fillId="20" borderId="1" applyNumberFormat="0" applyAlignment="0" applyProtection="0"/>
    <xf numFmtId="0" fontId="36" fillId="20" borderId="3" applyNumberFormat="0" applyAlignment="0" applyProtection="0"/>
    <xf numFmtId="9" fontId="20" fillId="0" borderId="0" applyFont="0" applyFill="0" applyBorder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3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23" borderId="8" applyNumberFormat="0" applyFont="0" applyAlignment="0" applyProtection="0"/>
  </cellStyleXfs>
  <cellXfs count="116">
    <xf numFmtId="0" fontId="0" fillId="0" borderId="0" xfId="0"/>
    <xf numFmtId="3" fontId="21" fillId="24" borderId="0" xfId="0" applyNumberFormat="1" applyFont="1" applyFill="1" applyAlignment="1">
      <alignment horizontal="center"/>
    </xf>
    <xf numFmtId="0" fontId="21" fillId="24" borderId="0" xfId="0" applyFont="1" applyFill="1"/>
    <xf numFmtId="3" fontId="39" fillId="24" borderId="0" xfId="0" applyNumberFormat="1" applyFont="1" applyFill="1" applyAlignment="1">
      <alignment horizontal="center" vertical="top"/>
    </xf>
    <xf numFmtId="0" fontId="20" fillId="24" borderId="0" xfId="0" applyFont="1" applyFill="1"/>
    <xf numFmtId="0" fontId="22" fillId="24" borderId="0" xfId="0" applyFont="1" applyFill="1"/>
    <xf numFmtId="164" fontId="21" fillId="24" borderId="0" xfId="0" applyNumberFormat="1" applyFont="1" applyFill="1"/>
    <xf numFmtId="1" fontId="21" fillId="24" borderId="0" xfId="0" applyNumberFormat="1" applyFont="1" applyFill="1" applyAlignment="1">
      <alignment horizontal="center"/>
    </xf>
    <xf numFmtId="1" fontId="21" fillId="24" borderId="0" xfId="0" applyNumberFormat="1" applyFont="1" applyFill="1" applyAlignment="1">
      <alignment horizontal="right"/>
    </xf>
    <xf numFmtId="3" fontId="21" fillId="24" borderId="0" xfId="0" applyNumberFormat="1" applyFont="1" applyFill="1" applyAlignment="1">
      <alignment horizontal="right"/>
    </xf>
    <xf numFmtId="0" fontId="42" fillId="24" borderId="0" xfId="0" applyFont="1" applyFill="1"/>
    <xf numFmtId="1" fontId="42" fillId="24" borderId="0" xfId="0" applyNumberFormat="1" applyFont="1" applyFill="1" applyAlignment="1">
      <alignment horizontal="right"/>
    </xf>
    <xf numFmtId="3" fontId="42" fillId="24" borderId="0" xfId="0" applyNumberFormat="1" applyFont="1" applyFill="1" applyAlignment="1">
      <alignment horizontal="right"/>
    </xf>
    <xf numFmtId="3" fontId="42" fillId="24" borderId="0" xfId="0" applyNumberFormat="1" applyFont="1" applyFill="1" applyAlignment="1">
      <alignment horizontal="center"/>
    </xf>
    <xf numFmtId="0" fontId="40" fillId="24" borderId="0" xfId="0" applyFont="1" applyFill="1" applyBorder="1" applyAlignment="1">
      <alignment horizontal="center" vertical="center" wrapText="1"/>
    </xf>
    <xf numFmtId="0" fontId="40" fillId="24" borderId="0" xfId="0" applyFont="1" applyFill="1" applyBorder="1" applyAlignment="1">
      <alignment horizontal="right" vertical="center" wrapText="1"/>
    </xf>
    <xf numFmtId="3" fontId="40" fillId="24" borderId="0" xfId="0" applyNumberFormat="1" applyFont="1" applyFill="1" applyBorder="1" applyAlignment="1">
      <alignment horizontal="center" vertical="center" wrapText="1"/>
    </xf>
    <xf numFmtId="3" fontId="44" fillId="24" borderId="0" xfId="0" applyNumberFormat="1" applyFont="1" applyFill="1" applyBorder="1" applyAlignment="1">
      <alignment horizontal="right" vertical="center" wrapText="1"/>
    </xf>
    <xf numFmtId="0" fontId="44" fillId="24" borderId="15" xfId="0" applyNumberFormat="1" applyFont="1" applyFill="1" applyBorder="1" applyAlignment="1">
      <alignment horizontal="center" vertical="center" wrapText="1"/>
    </xf>
    <xf numFmtId="3" fontId="44" fillId="24" borderId="10" xfId="0" applyNumberFormat="1" applyFont="1" applyFill="1" applyBorder="1" applyAlignment="1">
      <alignment horizontal="right" vertical="top" wrapText="1"/>
    </xf>
    <xf numFmtId="0" fontId="44" fillId="24" borderId="19" xfId="0" applyNumberFormat="1" applyFont="1" applyFill="1" applyBorder="1" applyAlignment="1">
      <alignment horizontal="center" vertical="center" wrapText="1"/>
    </xf>
    <xf numFmtId="3" fontId="40" fillId="24" borderId="10" xfId="0" applyNumberFormat="1" applyFont="1" applyFill="1" applyBorder="1" applyAlignment="1">
      <alignment horizontal="right" vertical="center" wrapText="1"/>
    </xf>
    <xf numFmtId="0" fontId="40" fillId="24" borderId="10" xfId="0" applyNumberFormat="1" applyFont="1" applyFill="1" applyBorder="1" applyAlignment="1">
      <alignment horizontal="center" vertical="center" wrapText="1"/>
    </xf>
    <xf numFmtId="1" fontId="44" fillId="24" borderId="10" xfId="0" applyNumberFormat="1" applyFont="1" applyFill="1" applyBorder="1" applyAlignment="1">
      <alignment horizontal="center" vertical="center" wrapText="1"/>
    </xf>
    <xf numFmtId="3" fontId="44" fillId="24" borderId="10" xfId="72" applyNumberFormat="1" applyFont="1" applyFill="1" applyBorder="1" applyAlignment="1">
      <alignment horizontal="right"/>
    </xf>
    <xf numFmtId="3" fontId="40" fillId="24" borderId="10" xfId="72" applyNumberFormat="1" applyFont="1" applyFill="1" applyBorder="1" applyAlignment="1">
      <alignment horizontal="right"/>
    </xf>
    <xf numFmtId="3" fontId="44" fillId="24" borderId="10" xfId="0" applyNumberFormat="1" applyFont="1" applyFill="1" applyBorder="1" applyAlignment="1">
      <alignment horizontal="right" vertical="center" wrapText="1"/>
    </xf>
    <xf numFmtId="1" fontId="44" fillId="24" borderId="15" xfId="0" applyNumberFormat="1" applyFont="1" applyFill="1" applyBorder="1" applyAlignment="1">
      <alignment horizontal="center" vertical="center" wrapText="1"/>
    </xf>
    <xf numFmtId="3" fontId="40" fillId="24" borderId="10" xfId="0" applyNumberFormat="1" applyFont="1" applyFill="1" applyBorder="1" applyAlignment="1">
      <alignment horizontal="right"/>
    </xf>
    <xf numFmtId="3" fontId="40" fillId="24" borderId="10" xfId="72" applyNumberFormat="1" applyFont="1" applyFill="1" applyBorder="1" applyAlignment="1">
      <alignment horizontal="right" vertical="center" wrapText="1"/>
    </xf>
    <xf numFmtId="1" fontId="40" fillId="24" borderId="15" xfId="0" applyNumberFormat="1" applyFont="1" applyFill="1" applyBorder="1" applyAlignment="1">
      <alignment horizontal="center" vertical="center" wrapText="1"/>
    </xf>
    <xf numFmtId="3" fontId="40" fillId="24" borderId="10" xfId="0" applyNumberFormat="1" applyFont="1" applyFill="1" applyBorder="1" applyAlignment="1">
      <alignment vertical="center" wrapText="1"/>
    </xf>
    <xf numFmtId="0" fontId="40" fillId="24" borderId="10" xfId="0" applyFont="1" applyFill="1" applyBorder="1" applyAlignment="1">
      <alignment horizontal="center" vertical="center"/>
    </xf>
    <xf numFmtId="1" fontId="40" fillId="24" borderId="10" xfId="0" applyNumberFormat="1" applyFont="1" applyFill="1" applyBorder="1" applyAlignment="1">
      <alignment horizontal="center" vertical="center" wrapText="1"/>
    </xf>
    <xf numFmtId="3" fontId="40" fillId="24" borderId="10" xfId="0" applyNumberFormat="1" applyFont="1" applyFill="1" applyBorder="1" applyAlignment="1">
      <alignment horizontal="center" vertical="center" wrapText="1"/>
    </xf>
    <xf numFmtId="1" fontId="40" fillId="24" borderId="10" xfId="0" applyNumberFormat="1" applyFont="1" applyFill="1" applyBorder="1" applyAlignment="1">
      <alignment horizontal="center" vertical="center" wrapText="1"/>
    </xf>
    <xf numFmtId="3" fontId="40" fillId="24" borderId="10" xfId="0" applyNumberFormat="1" applyFont="1" applyFill="1" applyBorder="1" applyAlignment="1">
      <alignment horizontal="right" vertical="top" wrapText="1"/>
    </xf>
    <xf numFmtId="3" fontId="44" fillId="24" borderId="11" xfId="0" applyNumberFormat="1" applyFont="1" applyFill="1" applyBorder="1" applyAlignment="1">
      <alignment horizontal="right" vertical="center" wrapText="1"/>
    </xf>
    <xf numFmtId="0" fontId="40" fillId="24" borderId="10" xfId="0" applyFont="1" applyFill="1" applyBorder="1" applyAlignment="1">
      <alignment horizontal="center" vertical="center"/>
    </xf>
    <xf numFmtId="1" fontId="40" fillId="24" borderId="10" xfId="0" applyNumberFormat="1" applyFont="1" applyFill="1" applyBorder="1" applyAlignment="1">
      <alignment horizontal="center" vertical="center" wrapText="1"/>
    </xf>
    <xf numFmtId="3" fontId="40" fillId="24" borderId="10" xfId="0" applyNumberFormat="1" applyFont="1" applyFill="1" applyBorder="1" applyAlignment="1">
      <alignment horizontal="center" vertical="center" wrapText="1"/>
    </xf>
    <xf numFmtId="3" fontId="21" fillId="24" borderId="0" xfId="0" applyNumberFormat="1" applyFont="1" applyFill="1"/>
    <xf numFmtId="3" fontId="44" fillId="24" borderId="11" xfId="0" applyNumberFormat="1" applyFont="1" applyFill="1" applyBorder="1" applyAlignment="1">
      <alignment horizontal="right" vertical="center" wrapText="1"/>
    </xf>
    <xf numFmtId="1" fontId="44" fillId="0" borderId="15" xfId="0" applyNumberFormat="1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right" vertical="top" wrapText="1"/>
    </xf>
    <xf numFmtId="1" fontId="40" fillId="0" borderId="15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>
      <alignment horizontal="right" vertical="center"/>
    </xf>
    <xf numFmtId="3" fontId="40" fillId="0" borderId="10" xfId="0" applyNumberFormat="1" applyFont="1" applyFill="1" applyBorder="1" applyAlignment="1">
      <alignment horizontal="right" vertical="center" wrapText="1"/>
    </xf>
    <xf numFmtId="1" fontId="40" fillId="24" borderId="10" xfId="0" applyNumberFormat="1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right" vertical="center" wrapText="1"/>
    </xf>
    <xf numFmtId="0" fontId="44" fillId="24" borderId="13" xfId="0" applyNumberFormat="1" applyFont="1" applyFill="1" applyBorder="1" applyAlignment="1">
      <alignment horizontal="center" vertical="center" wrapText="1"/>
    </xf>
    <xf numFmtId="0" fontId="44" fillId="24" borderId="12" xfId="0" applyNumberFormat="1" applyFont="1" applyFill="1" applyBorder="1" applyAlignment="1">
      <alignment horizontal="center" vertical="center" wrapText="1"/>
    </xf>
    <xf numFmtId="0" fontId="40" fillId="24" borderId="17" xfId="0" applyNumberFormat="1" applyFont="1" applyFill="1" applyBorder="1" applyAlignment="1">
      <alignment horizontal="center" vertical="center" wrapText="1"/>
    </xf>
    <xf numFmtId="0" fontId="40" fillId="24" borderId="12" xfId="0" applyNumberFormat="1" applyFont="1" applyFill="1" applyBorder="1" applyAlignment="1">
      <alignment horizontal="center" vertical="center" wrapText="1"/>
    </xf>
    <xf numFmtId="0" fontId="44" fillId="24" borderId="11" xfId="0" applyNumberFormat="1" applyFont="1" applyFill="1" applyBorder="1" applyAlignment="1">
      <alignment horizontal="center" vertical="center" wrapText="1"/>
    </xf>
    <xf numFmtId="0" fontId="40" fillId="24" borderId="11" xfId="0" applyNumberFormat="1" applyFont="1" applyFill="1" applyBorder="1" applyAlignment="1">
      <alignment horizontal="center" vertical="center" wrapText="1"/>
    </xf>
    <xf numFmtId="0" fontId="40" fillId="24" borderId="13" xfId="0" applyNumberFormat="1" applyFont="1" applyFill="1" applyBorder="1" applyAlignment="1">
      <alignment horizontal="center" vertical="center" wrapText="1"/>
    </xf>
    <xf numFmtId="0" fontId="41" fillId="24" borderId="0" xfId="0" applyFont="1" applyFill="1" applyBorder="1" applyAlignment="1">
      <alignment horizontal="center" vertical="center" wrapText="1"/>
    </xf>
    <xf numFmtId="0" fontId="43" fillId="24" borderId="0" xfId="0" applyFont="1" applyFill="1" applyBorder="1" applyAlignment="1">
      <alignment horizontal="left" vertical="center" wrapText="1"/>
    </xf>
    <xf numFmtId="0" fontId="40" fillId="24" borderId="10" xfId="0" applyFont="1" applyFill="1" applyBorder="1" applyAlignment="1">
      <alignment horizontal="center" vertical="center"/>
    </xf>
    <xf numFmtId="0" fontId="40" fillId="24" borderId="16" xfId="0" applyFont="1" applyFill="1" applyBorder="1" applyAlignment="1">
      <alignment horizontal="center" vertical="center"/>
    </xf>
    <xf numFmtId="0" fontId="40" fillId="24" borderId="14" xfId="0" applyFont="1" applyFill="1" applyBorder="1" applyAlignment="1">
      <alignment horizontal="center" vertical="center"/>
    </xf>
    <xf numFmtId="0" fontId="40" fillId="24" borderId="15" xfId="0" applyFont="1" applyFill="1" applyBorder="1" applyAlignment="1">
      <alignment horizontal="center" vertical="center"/>
    </xf>
    <xf numFmtId="1" fontId="40" fillId="24" borderId="10" xfId="0" applyNumberFormat="1" applyFont="1" applyFill="1" applyBorder="1" applyAlignment="1">
      <alignment horizontal="center" vertical="center" wrapText="1"/>
    </xf>
    <xf numFmtId="3" fontId="40" fillId="24" borderId="10" xfId="0" applyNumberFormat="1" applyFont="1" applyFill="1" applyBorder="1" applyAlignment="1">
      <alignment horizontal="center"/>
    </xf>
    <xf numFmtId="1" fontId="40" fillId="24" borderId="11" xfId="0" applyNumberFormat="1" applyFont="1" applyFill="1" applyBorder="1" applyAlignment="1">
      <alignment horizontal="center" vertical="center" wrapText="1"/>
    </xf>
    <xf numFmtId="1" fontId="40" fillId="24" borderId="12" xfId="0" applyNumberFormat="1" applyFont="1" applyFill="1" applyBorder="1" applyAlignment="1">
      <alignment horizontal="center" vertical="center" wrapText="1"/>
    </xf>
    <xf numFmtId="1" fontId="40" fillId="24" borderId="10" xfId="0" applyNumberFormat="1" applyFont="1" applyFill="1" applyBorder="1" applyAlignment="1">
      <alignment horizontal="left" vertical="center" wrapText="1"/>
    </xf>
    <xf numFmtId="3" fontId="40" fillId="24" borderId="10" xfId="0" applyNumberFormat="1" applyFont="1" applyFill="1" applyBorder="1" applyAlignment="1">
      <alignment horizontal="center" vertical="center" wrapText="1"/>
    </xf>
    <xf numFmtId="3" fontId="40" fillId="24" borderId="10" xfId="0" applyNumberFormat="1" applyFont="1" applyFill="1" applyBorder="1" applyAlignment="1">
      <alignment horizontal="left" vertical="center" wrapText="1"/>
    </xf>
    <xf numFmtId="3" fontId="44" fillId="24" borderId="11" xfId="0" applyNumberFormat="1" applyFont="1" applyFill="1" applyBorder="1" applyAlignment="1">
      <alignment horizontal="right" vertical="center" wrapText="1"/>
    </xf>
    <xf numFmtId="0" fontId="0" fillId="0" borderId="13" xfId="0" applyBorder="1" applyAlignment="1">
      <alignment horizontal="right" vertical="center" wrapText="1"/>
    </xf>
    <xf numFmtId="0" fontId="0" fillId="0" borderId="12" xfId="0" applyBorder="1" applyAlignment="1">
      <alignment horizontal="right" vertical="center" wrapText="1"/>
    </xf>
    <xf numFmtId="1" fontId="40" fillId="24" borderId="13" xfId="0" applyNumberFormat="1" applyFont="1" applyFill="1" applyBorder="1" applyAlignment="1">
      <alignment horizontal="center" vertical="center" wrapText="1"/>
    </xf>
    <xf numFmtId="3" fontId="44" fillId="24" borderId="11" xfId="72" applyNumberFormat="1" applyFont="1" applyFill="1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3" fontId="44" fillId="24" borderId="11" xfId="72" applyNumberFormat="1" applyFont="1" applyFill="1" applyBorder="1" applyAlignment="1">
      <alignment horizontal="right" vertical="center" wrapText="1"/>
    </xf>
    <xf numFmtId="0" fontId="44" fillId="24" borderId="11" xfId="72" applyFont="1" applyFill="1" applyBorder="1" applyAlignment="1">
      <alignment horizontal="center" vertical="center" wrapText="1"/>
    </xf>
    <xf numFmtId="0" fontId="44" fillId="24" borderId="13" xfId="72" applyFont="1" applyFill="1" applyBorder="1" applyAlignment="1">
      <alignment horizontal="center" vertical="center" wrapText="1"/>
    </xf>
    <xf numFmtId="0" fontId="44" fillId="24" borderId="12" xfId="72" applyFont="1" applyFill="1" applyBorder="1" applyAlignment="1">
      <alignment horizontal="center" vertical="center" wrapText="1"/>
    </xf>
    <xf numFmtId="0" fontId="40" fillId="24" borderId="11" xfId="72" applyFont="1" applyFill="1" applyBorder="1" applyAlignment="1">
      <alignment horizontal="center" vertical="center" wrapText="1"/>
    </xf>
    <xf numFmtId="0" fontId="40" fillId="24" borderId="13" xfId="72" applyFont="1" applyFill="1" applyBorder="1" applyAlignment="1">
      <alignment horizontal="center" vertical="center" wrapText="1"/>
    </xf>
    <xf numFmtId="0" fontId="40" fillId="24" borderId="12" xfId="72" applyFont="1" applyFill="1" applyBorder="1" applyAlignment="1">
      <alignment horizontal="center" vertical="center" wrapText="1"/>
    </xf>
    <xf numFmtId="164" fontId="44" fillId="24" borderId="11" xfId="0" applyNumberFormat="1" applyFont="1" applyFill="1" applyBorder="1" applyAlignment="1">
      <alignment horizontal="center" vertical="center" wrapText="1"/>
    </xf>
    <xf numFmtId="164" fontId="44" fillId="24" borderId="13" xfId="0" applyNumberFormat="1" applyFont="1" applyFill="1" applyBorder="1" applyAlignment="1">
      <alignment horizontal="center" vertical="center" wrapText="1"/>
    </xf>
    <xf numFmtId="164" fontId="44" fillId="24" borderId="12" xfId="0" applyNumberFormat="1" applyFont="1" applyFill="1" applyBorder="1" applyAlignment="1">
      <alignment horizontal="center" vertical="center" wrapText="1"/>
    </xf>
    <xf numFmtId="1" fontId="40" fillId="24" borderId="18" xfId="0" applyNumberFormat="1" applyFont="1" applyFill="1" applyBorder="1" applyAlignment="1">
      <alignment horizontal="center" vertical="center" wrapText="1"/>
    </xf>
    <xf numFmtId="1" fontId="40" fillId="24" borderId="17" xfId="0" applyNumberFormat="1" applyFont="1" applyFill="1" applyBorder="1" applyAlignment="1">
      <alignment horizontal="center" vertical="center" wrapText="1"/>
    </xf>
    <xf numFmtId="0" fontId="40" fillId="0" borderId="16" xfId="0" applyNumberFormat="1" applyFont="1" applyFill="1" applyBorder="1" applyAlignment="1">
      <alignment horizontal="center" vertical="center" wrapText="1"/>
    </xf>
    <xf numFmtId="0" fontId="40" fillId="0" borderId="15" xfId="0" applyNumberFormat="1" applyFont="1" applyFill="1" applyBorder="1" applyAlignment="1">
      <alignment horizontal="center" vertical="center" wrapText="1"/>
    </xf>
    <xf numFmtId="164" fontId="42" fillId="24" borderId="21" xfId="0" applyNumberFormat="1" applyFont="1" applyFill="1" applyBorder="1" applyAlignment="1">
      <alignment horizontal="left" vertical="center" wrapText="1"/>
    </xf>
    <xf numFmtId="3" fontId="44" fillId="0" borderId="11" xfId="72" applyNumberFormat="1" applyFont="1" applyFill="1" applyBorder="1" applyAlignment="1">
      <alignment horizontal="right" vertical="center" wrapText="1"/>
    </xf>
    <xf numFmtId="3" fontId="44" fillId="0" borderId="13" xfId="72" applyNumberFormat="1" applyFont="1" applyFill="1" applyBorder="1" applyAlignment="1">
      <alignment horizontal="right" vertical="center" wrapText="1"/>
    </xf>
    <xf numFmtId="3" fontId="44" fillId="0" borderId="12" xfId="72" applyNumberFormat="1" applyFont="1" applyFill="1" applyBorder="1" applyAlignment="1">
      <alignment horizontal="right" vertical="center" wrapText="1"/>
    </xf>
    <xf numFmtId="0" fontId="44" fillId="0" borderId="11" xfId="72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0" fillId="0" borderId="11" xfId="72" applyFont="1" applyFill="1" applyBorder="1" applyAlignment="1">
      <alignment horizontal="center" vertical="center" wrapText="1"/>
    </xf>
    <xf numFmtId="3" fontId="44" fillId="24" borderId="13" xfId="0" applyNumberFormat="1" applyFont="1" applyFill="1" applyBorder="1" applyAlignment="1">
      <alignment horizontal="right" vertical="center" wrapText="1"/>
    </xf>
    <xf numFmtId="3" fontId="44" fillId="24" borderId="12" xfId="0" applyNumberFormat="1" applyFont="1" applyFill="1" applyBorder="1" applyAlignment="1">
      <alignment horizontal="right" vertical="center" wrapText="1"/>
    </xf>
    <xf numFmtId="3" fontId="44" fillId="24" borderId="13" xfId="72" applyNumberFormat="1" applyFont="1" applyFill="1" applyBorder="1" applyAlignment="1">
      <alignment horizontal="right" vertical="center"/>
    </xf>
    <xf numFmtId="3" fontId="44" fillId="24" borderId="12" xfId="72" applyNumberFormat="1" applyFont="1" applyFill="1" applyBorder="1" applyAlignment="1">
      <alignment horizontal="right" vertical="center"/>
    </xf>
    <xf numFmtId="3" fontId="44" fillId="24" borderId="13" xfId="72" applyNumberFormat="1" applyFont="1" applyFill="1" applyBorder="1" applyAlignment="1">
      <alignment horizontal="right" vertical="center" wrapText="1"/>
    </xf>
    <xf numFmtId="3" fontId="44" fillId="24" borderId="12" xfId="72" applyNumberFormat="1" applyFont="1" applyFill="1" applyBorder="1" applyAlignment="1">
      <alignment horizontal="right" vertical="center" wrapText="1"/>
    </xf>
    <xf numFmtId="3" fontId="40" fillId="24" borderId="11" xfId="0" applyNumberFormat="1" applyFont="1" applyFill="1" applyBorder="1" applyAlignment="1">
      <alignment horizontal="right" vertical="center" wrapText="1"/>
    </xf>
    <xf numFmtId="3" fontId="40" fillId="24" borderId="13" xfId="0" applyNumberFormat="1" applyFont="1" applyFill="1" applyBorder="1" applyAlignment="1">
      <alignment horizontal="right" vertical="center" wrapText="1"/>
    </xf>
    <xf numFmtId="0" fontId="40" fillId="24" borderId="16" xfId="0" applyNumberFormat="1" applyFont="1" applyFill="1" applyBorder="1" applyAlignment="1">
      <alignment horizontal="center" vertical="center" wrapText="1"/>
    </xf>
    <xf numFmtId="0" fontId="40" fillId="24" borderId="15" xfId="0" applyNumberFormat="1" applyFont="1" applyFill="1" applyBorder="1" applyAlignment="1">
      <alignment horizontal="center" vertical="center" wrapText="1"/>
    </xf>
    <xf numFmtId="3" fontId="40" fillId="24" borderId="13" xfId="72" applyNumberFormat="1" applyFont="1" applyFill="1" applyBorder="1" applyAlignment="1">
      <alignment horizontal="center" vertical="center" wrapText="1"/>
    </xf>
    <xf numFmtId="3" fontId="40" fillId="24" borderId="12" xfId="72" applyNumberFormat="1" applyFont="1" applyFill="1" applyBorder="1" applyAlignment="1">
      <alignment horizontal="center" vertical="center" wrapText="1"/>
    </xf>
    <xf numFmtId="164" fontId="40" fillId="24" borderId="18" xfId="0" applyNumberFormat="1" applyFont="1" applyFill="1" applyBorder="1" applyAlignment="1">
      <alignment horizontal="center" vertical="center" wrapText="1"/>
    </xf>
    <xf numFmtId="164" fontId="40" fillId="24" borderId="19" xfId="0" applyNumberFormat="1" applyFont="1" applyFill="1" applyBorder="1" applyAlignment="1">
      <alignment horizontal="center" vertical="center" wrapText="1"/>
    </xf>
    <xf numFmtId="164" fontId="40" fillId="24" borderId="17" xfId="0" applyNumberFormat="1" applyFont="1" applyFill="1" applyBorder="1" applyAlignment="1">
      <alignment horizontal="center" vertical="center" wrapText="1"/>
    </xf>
    <xf numFmtId="164" fontId="40" fillId="24" borderId="20" xfId="0" applyNumberFormat="1" applyFont="1" applyFill="1" applyBorder="1" applyAlignment="1">
      <alignment horizontal="center" vertical="center" wrapText="1"/>
    </xf>
    <xf numFmtId="3" fontId="40" fillId="24" borderId="12" xfId="0" applyNumberFormat="1" applyFont="1" applyFill="1" applyBorder="1" applyAlignment="1">
      <alignment horizontal="right" vertical="center" wrapText="1"/>
    </xf>
  </cellXfs>
  <cellStyles count="8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— akcent 2" xfId="8" builtinId="34" customBuiltin="1"/>
    <cellStyle name="20% — akcent 3" xfId="9" builtinId="38" customBuiltin="1"/>
    <cellStyle name="20% — akcent 4" xfId="10" builtinId="42" customBuiltin="1"/>
    <cellStyle name="20% — akcent 5" xfId="11" builtinId="46" customBuiltin="1"/>
    <cellStyle name="20% — akcent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akcent 1" xfId="19" builtinId="31" customBuiltin="1"/>
    <cellStyle name="40% — akcent 2" xfId="20" builtinId="35" customBuiltin="1"/>
    <cellStyle name="40% — akcent 3" xfId="21" builtinId="39" customBuiltin="1"/>
    <cellStyle name="40% — akcent 4" xfId="22" builtinId="43" customBuiltin="1"/>
    <cellStyle name="40% — akcent 5" xfId="23" builtinId="47" customBuiltin="1"/>
    <cellStyle name="40% — akcent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akcent 1" xfId="31" builtinId="32" customBuiltin="1"/>
    <cellStyle name="60% — akcent 2" xfId="32" builtinId="36" customBuiltin="1"/>
    <cellStyle name="60% — akcent 3" xfId="33" builtinId="40" customBuiltin="1"/>
    <cellStyle name="60% — akcent 4" xfId="34" builtinId="44" customBuiltin="1"/>
    <cellStyle name="60% — akcent 5" xfId="35" builtinId="48" customBuiltin="1"/>
    <cellStyle name="60% — akcent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Akcent 1" xfId="43" builtinId="29" customBuiltin="1"/>
    <cellStyle name="Akcent 2" xfId="44" builtinId="33" customBuiltin="1"/>
    <cellStyle name="Akcent 3" xfId="45" builtinId="37" customBuiltin="1"/>
    <cellStyle name="Akcent 4" xfId="46" builtinId="41" customBuiltin="1"/>
    <cellStyle name="Akcent 5" xfId="47" builtinId="45" customBuiltin="1"/>
    <cellStyle name="Akcent 6" xfId="48" builtinId="49" customBuiltin="1"/>
    <cellStyle name="Bad" xfId="49"/>
    <cellStyle name="Calculation" xfId="50"/>
    <cellStyle name="Check Cell" xfId="51"/>
    <cellStyle name="Dane wejściowe" xfId="52" builtinId="20" customBuiltin="1"/>
    <cellStyle name="Dane wyjściowe" xfId="53" builtinId="21" customBuiltin="1"/>
    <cellStyle name="Dobry" xfId="54" builtinId="26" customBuiltin="1"/>
    <cellStyle name="Explanatory Text" xfId="55"/>
    <cellStyle name="Good" xfId="56"/>
    <cellStyle name="Heading 1" xfId="57"/>
    <cellStyle name="Heading 2" xfId="58"/>
    <cellStyle name="Heading 3" xfId="59"/>
    <cellStyle name="Heading 4" xfId="60"/>
    <cellStyle name="Input" xfId="61"/>
    <cellStyle name="Komórka połączona" xfId="62" builtinId="24" customBuiltin="1"/>
    <cellStyle name="Komórka zaznaczona" xfId="63" builtinId="23" customBuiltin="1"/>
    <cellStyle name="Linked Cell" xfId="64"/>
    <cellStyle name="Nagłówek 1" xfId="65" builtinId="16" customBuiltin="1"/>
    <cellStyle name="Nagłówek 2" xfId="66" builtinId="17" customBuiltin="1"/>
    <cellStyle name="Nagłówek 3" xfId="67" builtinId="18" customBuiltin="1"/>
    <cellStyle name="Nagłówek 4" xfId="68" builtinId="19" customBuiltin="1"/>
    <cellStyle name="Neutral" xfId="69"/>
    <cellStyle name="Neutralny" xfId="70" builtinId="28" customBuiltin="1"/>
    <cellStyle name="Normalny" xfId="0" builtinId="0"/>
    <cellStyle name="Normalny 2" xfId="71"/>
    <cellStyle name="Normalny_tab.4a" xfId="72"/>
    <cellStyle name="Note" xfId="73"/>
    <cellStyle name="Note 2" xfId="86"/>
    <cellStyle name="Obliczenia" xfId="74" builtinId="22" customBuiltin="1"/>
    <cellStyle name="Output" xfId="75"/>
    <cellStyle name="Procentowy 2" xfId="76"/>
    <cellStyle name="Suma" xfId="77" builtinId="25" customBuiltin="1"/>
    <cellStyle name="Tekst objaśnienia" xfId="78" builtinId="53" customBuiltin="1"/>
    <cellStyle name="Tekst ostrzeżenia" xfId="79" builtinId="11" customBuiltin="1"/>
    <cellStyle name="Title" xfId="80"/>
    <cellStyle name="Total" xfId="81"/>
    <cellStyle name="Tytuł" xfId="82" builtinId="15" customBuiltin="1"/>
    <cellStyle name="Uwaga" xfId="83" builtinId="10" customBuiltin="1"/>
    <cellStyle name="Warning Text" xfId="84"/>
    <cellStyle name="Zły" xfId="85" builtinId="27" customBuiltin="1"/>
  </cellStyles>
  <dxfs count="0"/>
  <tableStyles count="0" defaultTableStyle="TableStyleMedium2" defaultPivotStyle="PivotStyleLight16"/>
  <colors>
    <mruColors>
      <color rgb="FFB2DBEE"/>
      <color rgb="FFFFCCCC"/>
      <color rgb="FFFFFFCC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L337"/>
  <sheetViews>
    <sheetView showZeros="0" tabSelected="1" view="pageBreakPreview" zoomScale="90" zoomScaleNormal="55" zoomScaleSheetLayoutView="90" workbookViewId="0"/>
  </sheetViews>
  <sheetFormatPr defaultColWidth="9.140625" defaultRowHeight="14.25"/>
  <cols>
    <col min="1" max="1" width="36.85546875" style="6" customWidth="1"/>
    <col min="2" max="2" width="40.28515625" style="7" customWidth="1"/>
    <col min="3" max="3" width="23.7109375" style="8" customWidth="1"/>
    <col min="4" max="4" width="22.5703125" style="8" bestFit="1" customWidth="1"/>
    <col min="5" max="5" width="19.28515625" style="8" bestFit="1" customWidth="1"/>
    <col min="6" max="6" width="16.28515625" style="7" customWidth="1"/>
    <col min="7" max="7" width="25.28515625" style="1" customWidth="1"/>
    <col min="8" max="8" width="22.5703125" style="1" bestFit="1" customWidth="1"/>
    <col min="9" max="9" width="19.28515625" style="1" bestFit="1" customWidth="1"/>
    <col min="10" max="10" width="9.140625" style="4"/>
    <col min="11" max="11" width="15.7109375" style="4" customWidth="1"/>
    <col min="12" max="12" width="13.5703125" style="4" customWidth="1"/>
    <col min="13" max="16384" width="9.140625" style="4"/>
  </cols>
  <sheetData>
    <row r="1" spans="1:12" ht="29.25" customHeight="1">
      <c r="A1" s="2"/>
      <c r="B1" s="2"/>
      <c r="D1" s="9"/>
      <c r="E1" s="9"/>
      <c r="F1" s="1"/>
      <c r="I1" s="3" t="s">
        <v>5</v>
      </c>
    </row>
    <row r="2" spans="1:12" ht="62.25" customHeight="1">
      <c r="A2" s="57" t="s">
        <v>52</v>
      </c>
      <c r="B2" s="57"/>
      <c r="C2" s="57"/>
      <c r="D2" s="57"/>
      <c r="E2" s="57"/>
      <c r="F2" s="57"/>
      <c r="G2" s="57"/>
      <c r="H2" s="57"/>
      <c r="I2" s="57"/>
    </row>
    <row r="3" spans="1:12" s="2" customFormat="1" ht="23.25" customHeight="1">
      <c r="A3" s="10"/>
      <c r="B3" s="10"/>
      <c r="C3" s="11"/>
      <c r="D3" s="12"/>
      <c r="E3" s="12"/>
      <c r="F3" s="13"/>
      <c r="G3" s="13"/>
      <c r="H3" s="13"/>
      <c r="I3" s="13"/>
    </row>
    <row r="4" spans="1:12" s="2" customFormat="1" ht="51" customHeight="1">
      <c r="A4" s="58" t="s">
        <v>50</v>
      </c>
      <c r="B4" s="58"/>
      <c r="C4" s="58"/>
      <c r="D4" s="58"/>
      <c r="E4" s="58"/>
      <c r="F4" s="58"/>
      <c r="G4" s="58"/>
      <c r="H4" s="58"/>
      <c r="I4" s="58"/>
      <c r="L4" s="2" t="s">
        <v>73</v>
      </c>
    </row>
    <row r="5" spans="1:12" s="2" customFormat="1" ht="15.75">
      <c r="A5" s="14"/>
      <c r="B5" s="14"/>
      <c r="C5" s="15"/>
      <c r="D5" s="15"/>
      <c r="E5" s="15"/>
      <c r="F5" s="14"/>
      <c r="G5" s="16"/>
      <c r="H5" s="16"/>
      <c r="I5" s="17" t="s">
        <v>0</v>
      </c>
    </row>
    <row r="6" spans="1:12" s="2" customFormat="1" ht="15.75" customHeight="1">
      <c r="A6" s="59" t="s">
        <v>1</v>
      </c>
      <c r="B6" s="59" t="s">
        <v>2</v>
      </c>
      <c r="C6" s="60" t="s">
        <v>8</v>
      </c>
      <c r="D6" s="61"/>
      <c r="E6" s="62"/>
      <c r="F6" s="63" t="s">
        <v>6</v>
      </c>
      <c r="G6" s="64" t="s">
        <v>10</v>
      </c>
      <c r="H6" s="64"/>
      <c r="I6" s="64"/>
    </row>
    <row r="7" spans="1:12" s="2" customFormat="1" ht="12.75" customHeight="1">
      <c r="A7" s="59"/>
      <c r="B7" s="59"/>
      <c r="C7" s="65" t="s">
        <v>3</v>
      </c>
      <c r="D7" s="67" t="s">
        <v>11</v>
      </c>
      <c r="E7" s="67"/>
      <c r="F7" s="63"/>
      <c r="G7" s="68" t="s">
        <v>3</v>
      </c>
      <c r="H7" s="69" t="s">
        <v>11</v>
      </c>
      <c r="I7" s="69"/>
    </row>
    <row r="8" spans="1:12" s="2" customFormat="1" ht="53.45" customHeight="1">
      <c r="A8" s="59"/>
      <c r="B8" s="59"/>
      <c r="C8" s="66"/>
      <c r="D8" s="33" t="s">
        <v>4</v>
      </c>
      <c r="E8" s="33" t="s">
        <v>7</v>
      </c>
      <c r="F8" s="63"/>
      <c r="G8" s="68"/>
      <c r="H8" s="33" t="s">
        <v>4</v>
      </c>
      <c r="I8" s="33" t="s">
        <v>7</v>
      </c>
    </row>
    <row r="9" spans="1:12" s="5" customFormat="1" ht="19.5" customHeight="1">
      <c r="A9" s="32">
        <v>1</v>
      </c>
      <c r="B9" s="33">
        <v>2</v>
      </c>
      <c r="C9" s="33">
        <v>3</v>
      </c>
      <c r="D9" s="33">
        <v>4</v>
      </c>
      <c r="E9" s="33">
        <v>5</v>
      </c>
      <c r="F9" s="33">
        <v>6</v>
      </c>
      <c r="G9" s="34">
        <v>7</v>
      </c>
      <c r="H9" s="34">
        <v>8</v>
      </c>
      <c r="I9" s="34">
        <v>9</v>
      </c>
    </row>
    <row r="10" spans="1:12" s="2" customFormat="1" ht="15" customHeight="1">
      <c r="A10" s="50" t="s">
        <v>45</v>
      </c>
      <c r="B10" s="52" t="s">
        <v>18</v>
      </c>
      <c r="C10" s="70">
        <v>141475883</v>
      </c>
      <c r="D10" s="70">
        <v>118325720</v>
      </c>
      <c r="E10" s="70">
        <v>8483081</v>
      </c>
      <c r="F10" s="18">
        <v>2014</v>
      </c>
      <c r="G10" s="19">
        <v>0</v>
      </c>
      <c r="H10" s="19">
        <v>0</v>
      </c>
      <c r="I10" s="19">
        <v>0</v>
      </c>
    </row>
    <row r="11" spans="1:12" s="2" customFormat="1" ht="15" customHeight="1">
      <c r="A11" s="50"/>
      <c r="B11" s="52"/>
      <c r="C11" s="71"/>
      <c r="D11" s="71"/>
      <c r="E11" s="71"/>
      <c r="F11" s="18">
        <v>2015</v>
      </c>
      <c r="G11" s="19">
        <v>1841585</v>
      </c>
      <c r="H11" s="19">
        <v>1625543</v>
      </c>
      <c r="I11" s="19">
        <v>5064</v>
      </c>
    </row>
    <row r="12" spans="1:12" s="2" customFormat="1" ht="15" customHeight="1">
      <c r="A12" s="50"/>
      <c r="B12" s="52"/>
      <c r="C12" s="71"/>
      <c r="D12" s="71"/>
      <c r="E12" s="71"/>
      <c r="F12" s="18">
        <v>2016</v>
      </c>
      <c r="G12" s="19">
        <v>8312366</v>
      </c>
      <c r="H12" s="19">
        <v>7190848</v>
      </c>
      <c r="I12" s="19">
        <v>188226</v>
      </c>
    </row>
    <row r="13" spans="1:12" s="2" customFormat="1" ht="15" customHeight="1">
      <c r="A13" s="50"/>
      <c r="B13" s="52"/>
      <c r="C13" s="71"/>
      <c r="D13" s="71"/>
      <c r="E13" s="71"/>
      <c r="F13" s="18">
        <v>2017</v>
      </c>
      <c r="G13" s="19">
        <v>13720740</v>
      </c>
      <c r="H13" s="19">
        <v>11777315</v>
      </c>
      <c r="I13" s="19">
        <v>414860</v>
      </c>
    </row>
    <row r="14" spans="1:12" s="2" customFormat="1" ht="15" customHeight="1">
      <c r="A14" s="50"/>
      <c r="B14" s="52"/>
      <c r="C14" s="71"/>
      <c r="D14" s="71"/>
      <c r="E14" s="71"/>
      <c r="F14" s="18">
        <v>2018</v>
      </c>
      <c r="G14" s="19">
        <v>17999808</v>
      </c>
      <c r="H14" s="19">
        <v>15337321</v>
      </c>
      <c r="I14" s="19">
        <v>671874</v>
      </c>
    </row>
    <row r="15" spans="1:12" s="2" customFormat="1" ht="15" customHeight="1">
      <c r="A15" s="50"/>
      <c r="B15" s="52"/>
      <c r="C15" s="71"/>
      <c r="D15" s="71"/>
      <c r="E15" s="71"/>
      <c r="F15" s="18">
        <v>2019</v>
      </c>
      <c r="G15" s="19">
        <v>19101667</v>
      </c>
      <c r="H15" s="19">
        <v>16210742</v>
      </c>
      <c r="I15" s="19">
        <v>786952</v>
      </c>
    </row>
    <row r="16" spans="1:12" s="2" customFormat="1" ht="15" customHeight="1">
      <c r="A16" s="50"/>
      <c r="B16" s="52"/>
      <c r="C16" s="71"/>
      <c r="D16" s="71"/>
      <c r="E16" s="71"/>
      <c r="F16" s="20">
        <v>2020</v>
      </c>
      <c r="G16" s="19">
        <v>21397187</v>
      </c>
      <c r="H16" s="19">
        <v>17833537</v>
      </c>
      <c r="I16" s="19">
        <v>1249055</v>
      </c>
    </row>
    <row r="17" spans="1:9" s="2" customFormat="1" ht="15" customHeight="1">
      <c r="A17" s="50"/>
      <c r="B17" s="52"/>
      <c r="C17" s="71"/>
      <c r="D17" s="71"/>
      <c r="E17" s="71"/>
      <c r="F17" s="20">
        <v>2021</v>
      </c>
      <c r="G17" s="19">
        <v>18516697</v>
      </c>
      <c r="H17" s="19">
        <v>15580992</v>
      </c>
      <c r="I17" s="19">
        <v>1118926</v>
      </c>
    </row>
    <row r="18" spans="1:9" s="2" customFormat="1" ht="15" customHeight="1">
      <c r="A18" s="50"/>
      <c r="B18" s="52"/>
      <c r="C18" s="72"/>
      <c r="D18" s="72"/>
      <c r="E18" s="72"/>
      <c r="F18" s="20">
        <v>2022</v>
      </c>
      <c r="G18" s="19">
        <v>23432952</v>
      </c>
      <c r="H18" s="19">
        <v>19586080</v>
      </c>
      <c r="I18" s="19">
        <v>1585352</v>
      </c>
    </row>
    <row r="19" spans="1:9" s="2" customFormat="1" ht="15" customHeight="1">
      <c r="A19" s="50"/>
      <c r="B19" s="52"/>
      <c r="C19" s="70">
        <v>8932270</v>
      </c>
      <c r="D19" s="70">
        <v>7603494</v>
      </c>
      <c r="E19" s="70">
        <v>440323</v>
      </c>
      <c r="F19" s="20">
        <v>2023</v>
      </c>
      <c r="G19" s="19">
        <v>22264539</v>
      </c>
      <c r="H19" s="19">
        <v>18020276</v>
      </c>
      <c r="I19" s="19">
        <v>2144623</v>
      </c>
    </row>
    <row r="20" spans="1:9" s="2" customFormat="1" ht="15" customHeight="1">
      <c r="A20" s="50"/>
      <c r="B20" s="52"/>
      <c r="C20" s="72"/>
      <c r="D20" s="72"/>
      <c r="E20" s="72"/>
      <c r="F20" s="20">
        <v>2024</v>
      </c>
      <c r="G20" s="19">
        <v>4558387</v>
      </c>
      <c r="H20" s="19">
        <v>3502105</v>
      </c>
      <c r="I20" s="19">
        <v>760702</v>
      </c>
    </row>
    <row r="21" spans="1:9" s="2" customFormat="1" ht="15.75">
      <c r="A21" s="51"/>
      <c r="B21" s="53"/>
      <c r="C21" s="21">
        <v>150408153</v>
      </c>
      <c r="D21" s="21">
        <v>125929214</v>
      </c>
      <c r="E21" s="21">
        <v>8923404</v>
      </c>
      <c r="F21" s="22" t="s">
        <v>53</v>
      </c>
      <c r="G21" s="36">
        <v>151145928</v>
      </c>
      <c r="H21" s="36">
        <v>126664759</v>
      </c>
      <c r="I21" s="36">
        <v>8925634</v>
      </c>
    </row>
    <row r="22" spans="1:9" ht="14.25" customHeight="1">
      <c r="A22" s="54" t="s">
        <v>45</v>
      </c>
      <c r="B22" s="55" t="s">
        <v>19</v>
      </c>
      <c r="C22" s="70">
        <v>40160137</v>
      </c>
      <c r="D22" s="70">
        <v>40031016</v>
      </c>
      <c r="E22" s="70">
        <v>129121</v>
      </c>
      <c r="F22" s="23">
        <v>2014</v>
      </c>
      <c r="G22" s="19">
        <v>0</v>
      </c>
      <c r="H22" s="19">
        <v>0</v>
      </c>
      <c r="I22" s="19">
        <v>0</v>
      </c>
    </row>
    <row r="23" spans="1:9" ht="14.25" customHeight="1">
      <c r="A23" s="50"/>
      <c r="B23" s="56"/>
      <c r="C23" s="71"/>
      <c r="D23" s="71"/>
      <c r="E23" s="71"/>
      <c r="F23" s="23">
        <v>2015</v>
      </c>
      <c r="G23" s="19">
        <v>1870</v>
      </c>
      <c r="H23" s="19">
        <v>1641</v>
      </c>
      <c r="I23" s="19">
        <v>229</v>
      </c>
    </row>
    <row r="24" spans="1:9" ht="14.25" customHeight="1">
      <c r="A24" s="50"/>
      <c r="B24" s="56"/>
      <c r="C24" s="71"/>
      <c r="D24" s="71"/>
      <c r="E24" s="71"/>
      <c r="F24" s="23">
        <v>2016</v>
      </c>
      <c r="G24" s="19">
        <v>1319591</v>
      </c>
      <c r="H24" s="19">
        <v>1305629</v>
      </c>
      <c r="I24" s="19">
        <v>13962</v>
      </c>
    </row>
    <row r="25" spans="1:9" ht="14.25" customHeight="1">
      <c r="A25" s="50"/>
      <c r="B25" s="56"/>
      <c r="C25" s="71"/>
      <c r="D25" s="71"/>
      <c r="E25" s="71"/>
      <c r="F25" s="23">
        <v>2017</v>
      </c>
      <c r="G25" s="19">
        <v>2150373</v>
      </c>
      <c r="H25" s="19">
        <v>2135632</v>
      </c>
      <c r="I25" s="19">
        <v>14741</v>
      </c>
    </row>
    <row r="26" spans="1:9" ht="14.25" customHeight="1">
      <c r="A26" s="50"/>
      <c r="B26" s="56"/>
      <c r="C26" s="71"/>
      <c r="D26" s="71"/>
      <c r="E26" s="71"/>
      <c r="F26" s="23">
        <v>2018</v>
      </c>
      <c r="G26" s="19">
        <v>3421986</v>
      </c>
      <c r="H26" s="19">
        <v>3402433</v>
      </c>
      <c r="I26" s="19">
        <v>19553</v>
      </c>
    </row>
    <row r="27" spans="1:9" ht="14.25" customHeight="1">
      <c r="A27" s="50"/>
      <c r="B27" s="56"/>
      <c r="C27" s="71"/>
      <c r="D27" s="71"/>
      <c r="E27" s="71"/>
      <c r="F27" s="23">
        <v>2019</v>
      </c>
      <c r="G27" s="19">
        <v>4317414</v>
      </c>
      <c r="H27" s="19">
        <v>4303403</v>
      </c>
      <c r="I27" s="19">
        <v>14011</v>
      </c>
    </row>
    <row r="28" spans="1:9" ht="14.25" customHeight="1">
      <c r="A28" s="50"/>
      <c r="B28" s="56"/>
      <c r="C28" s="71"/>
      <c r="D28" s="71"/>
      <c r="E28" s="71"/>
      <c r="F28" s="23">
        <v>2020</v>
      </c>
      <c r="G28" s="19">
        <v>7822886</v>
      </c>
      <c r="H28" s="19">
        <v>7810003</v>
      </c>
      <c r="I28" s="19">
        <v>12883</v>
      </c>
    </row>
    <row r="29" spans="1:9" ht="14.25" customHeight="1">
      <c r="A29" s="50"/>
      <c r="B29" s="56"/>
      <c r="C29" s="71"/>
      <c r="D29" s="71"/>
      <c r="E29" s="71"/>
      <c r="F29" s="23">
        <v>2021</v>
      </c>
      <c r="G29" s="19">
        <v>6945972</v>
      </c>
      <c r="H29" s="19">
        <v>6926954</v>
      </c>
      <c r="I29" s="19">
        <v>19018</v>
      </c>
    </row>
    <row r="30" spans="1:9" ht="14.25" customHeight="1">
      <c r="A30" s="50"/>
      <c r="B30" s="56"/>
      <c r="C30" s="72"/>
      <c r="D30" s="72"/>
      <c r="E30" s="72"/>
      <c r="F30" s="23">
        <v>2022</v>
      </c>
      <c r="G30" s="19">
        <v>8576210</v>
      </c>
      <c r="H30" s="19">
        <v>8546876</v>
      </c>
      <c r="I30" s="19">
        <v>29334</v>
      </c>
    </row>
    <row r="31" spans="1:9" ht="14.25" customHeight="1">
      <c r="A31" s="50"/>
      <c r="B31" s="56"/>
      <c r="C31" s="70">
        <v>22980</v>
      </c>
      <c r="D31" s="70">
        <v>0</v>
      </c>
      <c r="E31" s="70">
        <v>22980</v>
      </c>
      <c r="F31" s="23">
        <v>2023</v>
      </c>
      <c r="G31" s="19">
        <v>7526270</v>
      </c>
      <c r="H31" s="19">
        <v>7497830</v>
      </c>
      <c r="I31" s="19">
        <v>28440</v>
      </c>
    </row>
    <row r="32" spans="1:9" ht="14.25" customHeight="1">
      <c r="A32" s="50"/>
      <c r="B32" s="56"/>
      <c r="C32" s="72"/>
      <c r="D32" s="72"/>
      <c r="E32" s="72"/>
      <c r="F32" s="23">
        <v>2024</v>
      </c>
      <c r="G32" s="19">
        <v>1754070</v>
      </c>
      <c r="H32" s="19">
        <v>1754070</v>
      </c>
      <c r="I32" s="19">
        <v>0</v>
      </c>
    </row>
    <row r="33" spans="1:9" ht="15.75">
      <c r="A33" s="51"/>
      <c r="B33" s="53"/>
      <c r="C33" s="21">
        <v>40183117</v>
      </c>
      <c r="D33" s="21">
        <v>40031016</v>
      </c>
      <c r="E33" s="21">
        <v>152101</v>
      </c>
      <c r="F33" s="35" t="s">
        <v>53</v>
      </c>
      <c r="G33" s="25">
        <v>43836642</v>
      </c>
      <c r="H33" s="25">
        <v>43684471</v>
      </c>
      <c r="I33" s="25">
        <v>152171</v>
      </c>
    </row>
    <row r="34" spans="1:9" ht="15" customHeight="1">
      <c r="A34" s="54" t="s">
        <v>45</v>
      </c>
      <c r="B34" s="55" t="s">
        <v>63</v>
      </c>
      <c r="C34" s="70">
        <v>10054933</v>
      </c>
      <c r="D34" s="70">
        <v>8895950</v>
      </c>
      <c r="E34" s="70">
        <v>420132</v>
      </c>
      <c r="F34" s="23">
        <v>2014</v>
      </c>
      <c r="G34" s="19">
        <v>0</v>
      </c>
      <c r="H34" s="19">
        <v>0</v>
      </c>
      <c r="I34" s="19">
        <v>0</v>
      </c>
    </row>
    <row r="35" spans="1:9" ht="15" customHeight="1">
      <c r="A35" s="50"/>
      <c r="B35" s="56"/>
      <c r="C35" s="71"/>
      <c r="D35" s="71"/>
      <c r="E35" s="71"/>
      <c r="F35" s="23">
        <v>2015</v>
      </c>
      <c r="G35" s="19">
        <v>1628</v>
      </c>
      <c r="H35" s="19">
        <v>1384</v>
      </c>
      <c r="I35" s="19">
        <v>244</v>
      </c>
    </row>
    <row r="36" spans="1:9" ht="15" customHeight="1">
      <c r="A36" s="50"/>
      <c r="B36" s="56"/>
      <c r="C36" s="71"/>
      <c r="D36" s="71"/>
      <c r="E36" s="71"/>
      <c r="F36" s="23">
        <v>2016</v>
      </c>
      <c r="G36" s="19">
        <v>141161</v>
      </c>
      <c r="H36" s="19">
        <v>134725</v>
      </c>
      <c r="I36" s="19">
        <v>1598</v>
      </c>
    </row>
    <row r="37" spans="1:9" ht="15" customHeight="1">
      <c r="A37" s="50"/>
      <c r="B37" s="56"/>
      <c r="C37" s="71"/>
      <c r="D37" s="71"/>
      <c r="E37" s="71"/>
      <c r="F37" s="23">
        <v>2017</v>
      </c>
      <c r="G37" s="19">
        <v>1125142</v>
      </c>
      <c r="H37" s="19">
        <v>1034763</v>
      </c>
      <c r="I37" s="19">
        <v>10222</v>
      </c>
    </row>
    <row r="38" spans="1:9" ht="15" customHeight="1">
      <c r="A38" s="50"/>
      <c r="B38" s="56"/>
      <c r="C38" s="71"/>
      <c r="D38" s="71"/>
      <c r="E38" s="71"/>
      <c r="F38" s="23">
        <v>2018</v>
      </c>
      <c r="G38" s="19">
        <v>2107025</v>
      </c>
      <c r="H38" s="19">
        <v>1923049</v>
      </c>
      <c r="I38" s="19">
        <v>89502</v>
      </c>
    </row>
    <row r="39" spans="1:9" ht="15" customHeight="1">
      <c r="A39" s="50"/>
      <c r="B39" s="56"/>
      <c r="C39" s="71"/>
      <c r="D39" s="71"/>
      <c r="E39" s="71"/>
      <c r="F39" s="23">
        <v>2019</v>
      </c>
      <c r="G39" s="19">
        <v>1538400</v>
      </c>
      <c r="H39" s="19">
        <v>1322033</v>
      </c>
      <c r="I39" s="19">
        <v>84455</v>
      </c>
    </row>
    <row r="40" spans="1:9" ht="15" customHeight="1">
      <c r="A40" s="50"/>
      <c r="B40" s="56"/>
      <c r="C40" s="71"/>
      <c r="D40" s="71"/>
      <c r="E40" s="71"/>
      <c r="F40" s="23">
        <v>2020</v>
      </c>
      <c r="G40" s="19">
        <v>1505741</v>
      </c>
      <c r="H40" s="19">
        <v>1253457</v>
      </c>
      <c r="I40" s="19">
        <v>107808</v>
      </c>
    </row>
    <row r="41" spans="1:9" ht="15" customHeight="1">
      <c r="A41" s="50"/>
      <c r="B41" s="56"/>
      <c r="C41" s="71"/>
      <c r="D41" s="71"/>
      <c r="E41" s="71"/>
      <c r="F41" s="23">
        <v>2021</v>
      </c>
      <c r="G41" s="19">
        <v>924746</v>
      </c>
      <c r="H41" s="19">
        <v>783058</v>
      </c>
      <c r="I41" s="19">
        <v>44075</v>
      </c>
    </row>
    <row r="42" spans="1:9" ht="15" customHeight="1">
      <c r="A42" s="50"/>
      <c r="B42" s="56"/>
      <c r="C42" s="72"/>
      <c r="D42" s="72"/>
      <c r="E42" s="72"/>
      <c r="F42" s="23">
        <v>2022</v>
      </c>
      <c r="G42" s="19">
        <v>1036829</v>
      </c>
      <c r="H42" s="19">
        <v>905672</v>
      </c>
      <c r="I42" s="19">
        <v>38877</v>
      </c>
    </row>
    <row r="43" spans="1:9" ht="15" customHeight="1">
      <c r="A43" s="50"/>
      <c r="B43" s="56"/>
      <c r="C43" s="70">
        <v>0</v>
      </c>
      <c r="D43" s="70">
        <v>0</v>
      </c>
      <c r="E43" s="70">
        <v>0</v>
      </c>
      <c r="F43" s="23">
        <v>2023</v>
      </c>
      <c r="G43" s="19">
        <v>1469013</v>
      </c>
      <c r="H43" s="19">
        <v>1336772</v>
      </c>
      <c r="I43" s="19">
        <v>39140</v>
      </c>
    </row>
    <row r="44" spans="1:9" ht="15" customHeight="1">
      <c r="A44" s="50"/>
      <c r="B44" s="56"/>
      <c r="C44" s="72"/>
      <c r="D44" s="72"/>
      <c r="E44" s="72"/>
      <c r="F44" s="23">
        <v>2024</v>
      </c>
      <c r="G44" s="19">
        <v>205436</v>
      </c>
      <c r="H44" s="19">
        <v>201197</v>
      </c>
      <c r="I44" s="19">
        <v>4239</v>
      </c>
    </row>
    <row r="45" spans="1:9" ht="15.75">
      <c r="A45" s="51"/>
      <c r="B45" s="53"/>
      <c r="C45" s="21">
        <v>10054933</v>
      </c>
      <c r="D45" s="21">
        <v>8895950</v>
      </c>
      <c r="E45" s="21">
        <v>420132</v>
      </c>
      <c r="F45" s="35" t="s">
        <v>53</v>
      </c>
      <c r="G45" s="25">
        <v>10055121</v>
      </c>
      <c r="H45" s="25">
        <v>8896110</v>
      </c>
      <c r="I45" s="25">
        <v>420160</v>
      </c>
    </row>
    <row r="46" spans="1:9" ht="15" customHeight="1">
      <c r="A46" s="54" t="s">
        <v>45</v>
      </c>
      <c r="B46" s="55" t="s">
        <v>70</v>
      </c>
      <c r="C46" s="70">
        <v>24764776</v>
      </c>
      <c r="D46" s="70">
        <v>21463183</v>
      </c>
      <c r="E46" s="70">
        <v>2138678</v>
      </c>
      <c r="F46" s="23">
        <v>2014</v>
      </c>
      <c r="G46" s="19">
        <v>33745</v>
      </c>
      <c r="H46" s="19">
        <v>0</v>
      </c>
      <c r="I46" s="19">
        <v>22519</v>
      </c>
    </row>
    <row r="47" spans="1:9" ht="15" customHeight="1">
      <c r="A47" s="50"/>
      <c r="B47" s="56"/>
      <c r="C47" s="71"/>
      <c r="D47" s="71"/>
      <c r="E47" s="71"/>
      <c r="F47" s="23">
        <v>2015</v>
      </c>
      <c r="G47" s="19">
        <v>294932</v>
      </c>
      <c r="H47" s="19">
        <v>264809</v>
      </c>
      <c r="I47" s="19">
        <v>20102</v>
      </c>
    </row>
    <row r="48" spans="1:9" ht="15" customHeight="1">
      <c r="A48" s="50"/>
      <c r="B48" s="56"/>
      <c r="C48" s="71"/>
      <c r="D48" s="71"/>
      <c r="E48" s="71"/>
      <c r="F48" s="23">
        <v>2016</v>
      </c>
      <c r="G48" s="19">
        <v>1655050</v>
      </c>
      <c r="H48" s="19">
        <v>1602940</v>
      </c>
      <c r="I48" s="19">
        <v>34774</v>
      </c>
    </row>
    <row r="49" spans="1:9" ht="15" customHeight="1">
      <c r="A49" s="50"/>
      <c r="B49" s="56"/>
      <c r="C49" s="71"/>
      <c r="D49" s="71"/>
      <c r="E49" s="71"/>
      <c r="F49" s="23">
        <v>2017</v>
      </c>
      <c r="G49" s="19">
        <v>2375003</v>
      </c>
      <c r="H49" s="19">
        <v>2205460</v>
      </c>
      <c r="I49" s="19">
        <v>113139</v>
      </c>
    </row>
    <row r="50" spans="1:9" ht="15" customHeight="1">
      <c r="A50" s="50"/>
      <c r="B50" s="56"/>
      <c r="C50" s="71"/>
      <c r="D50" s="71"/>
      <c r="E50" s="71"/>
      <c r="F50" s="23">
        <v>2018</v>
      </c>
      <c r="G50" s="19">
        <v>2810300</v>
      </c>
      <c r="H50" s="19">
        <v>2463970</v>
      </c>
      <c r="I50" s="19">
        <v>231113</v>
      </c>
    </row>
    <row r="51" spans="1:9" ht="15" customHeight="1">
      <c r="A51" s="50"/>
      <c r="B51" s="56"/>
      <c r="C51" s="71"/>
      <c r="D51" s="71"/>
      <c r="E51" s="71"/>
      <c r="F51" s="23">
        <v>2019</v>
      </c>
      <c r="G51" s="19">
        <v>3084282</v>
      </c>
      <c r="H51" s="19">
        <v>2759519</v>
      </c>
      <c r="I51" s="19">
        <v>216721</v>
      </c>
    </row>
    <row r="52" spans="1:9" ht="15" customHeight="1">
      <c r="A52" s="50"/>
      <c r="B52" s="56"/>
      <c r="C52" s="71"/>
      <c r="D52" s="71"/>
      <c r="E52" s="71"/>
      <c r="F52" s="23">
        <v>2020</v>
      </c>
      <c r="G52" s="19">
        <v>3966099</v>
      </c>
      <c r="H52" s="19">
        <v>3340823</v>
      </c>
      <c r="I52" s="19">
        <v>409897</v>
      </c>
    </row>
    <row r="53" spans="1:9" ht="15" customHeight="1">
      <c r="A53" s="50"/>
      <c r="B53" s="56"/>
      <c r="C53" s="71"/>
      <c r="D53" s="71"/>
      <c r="E53" s="71"/>
      <c r="F53" s="23">
        <v>2021</v>
      </c>
      <c r="G53" s="19">
        <v>3708873</v>
      </c>
      <c r="H53" s="19">
        <v>3170101</v>
      </c>
      <c r="I53" s="19">
        <v>348539</v>
      </c>
    </row>
    <row r="54" spans="1:9" ht="15" customHeight="1">
      <c r="A54" s="50"/>
      <c r="B54" s="56"/>
      <c r="C54" s="72"/>
      <c r="D54" s="72"/>
      <c r="E54" s="72"/>
      <c r="F54" s="23">
        <v>2022</v>
      </c>
      <c r="G54" s="19">
        <v>4450251</v>
      </c>
      <c r="H54" s="19">
        <v>3809660</v>
      </c>
      <c r="I54" s="19">
        <v>414407</v>
      </c>
    </row>
    <row r="55" spans="1:9" ht="15" customHeight="1">
      <c r="A55" s="50"/>
      <c r="B55" s="56"/>
      <c r="C55" s="70">
        <v>0</v>
      </c>
      <c r="D55" s="70">
        <v>0</v>
      </c>
      <c r="E55" s="70">
        <v>0</v>
      </c>
      <c r="F55" s="23">
        <v>2023</v>
      </c>
      <c r="G55" s="19">
        <v>2868740</v>
      </c>
      <c r="H55" s="19">
        <v>2403429</v>
      </c>
      <c r="I55" s="19">
        <v>292479</v>
      </c>
    </row>
    <row r="56" spans="1:9" ht="15" customHeight="1">
      <c r="A56" s="50"/>
      <c r="B56" s="56"/>
      <c r="C56" s="72"/>
      <c r="D56" s="72"/>
      <c r="E56" s="72"/>
      <c r="F56" s="23">
        <v>2024</v>
      </c>
      <c r="G56" s="19">
        <v>309599</v>
      </c>
      <c r="H56" s="19">
        <v>265679</v>
      </c>
      <c r="I56" s="19">
        <v>28412</v>
      </c>
    </row>
    <row r="57" spans="1:9" ht="15.75">
      <c r="A57" s="51"/>
      <c r="B57" s="53"/>
      <c r="C57" s="21">
        <v>24764776</v>
      </c>
      <c r="D57" s="21">
        <v>21463183</v>
      </c>
      <c r="E57" s="21">
        <v>2138678</v>
      </c>
      <c r="F57" s="35" t="s">
        <v>53</v>
      </c>
      <c r="G57" s="25">
        <v>25556874</v>
      </c>
      <c r="H57" s="25">
        <v>22286390</v>
      </c>
      <c r="I57" s="25">
        <v>2132102</v>
      </c>
    </row>
    <row r="58" spans="1:9" ht="15" customHeight="1">
      <c r="A58" s="54" t="s">
        <v>45</v>
      </c>
      <c r="B58" s="55" t="s">
        <v>64</v>
      </c>
      <c r="C58" s="70">
        <v>12048231</v>
      </c>
      <c r="D58" s="70">
        <v>11213081</v>
      </c>
      <c r="E58" s="70">
        <v>829679</v>
      </c>
      <c r="F58" s="23">
        <v>2014</v>
      </c>
      <c r="G58" s="19">
        <v>413</v>
      </c>
      <c r="H58" s="19">
        <v>350</v>
      </c>
      <c r="I58" s="19">
        <v>63</v>
      </c>
    </row>
    <row r="59" spans="1:9" ht="15" customHeight="1">
      <c r="A59" s="50"/>
      <c r="B59" s="56"/>
      <c r="C59" s="71"/>
      <c r="D59" s="71"/>
      <c r="E59" s="71"/>
      <c r="F59" s="23">
        <v>2015</v>
      </c>
      <c r="G59" s="19">
        <v>2993</v>
      </c>
      <c r="H59" s="19">
        <v>2533</v>
      </c>
      <c r="I59" s="19">
        <v>460</v>
      </c>
    </row>
    <row r="60" spans="1:9" ht="15" customHeight="1">
      <c r="A60" s="50"/>
      <c r="B60" s="56"/>
      <c r="C60" s="71"/>
      <c r="D60" s="71"/>
      <c r="E60" s="71"/>
      <c r="F60" s="23">
        <v>2016</v>
      </c>
      <c r="G60" s="19">
        <v>84705</v>
      </c>
      <c r="H60" s="19">
        <v>77105</v>
      </c>
      <c r="I60" s="19">
        <v>7600</v>
      </c>
    </row>
    <row r="61" spans="1:9" ht="15" customHeight="1">
      <c r="A61" s="50"/>
      <c r="B61" s="56"/>
      <c r="C61" s="71"/>
      <c r="D61" s="71"/>
      <c r="E61" s="71"/>
      <c r="F61" s="23">
        <v>2017</v>
      </c>
      <c r="G61" s="19">
        <v>1116404</v>
      </c>
      <c r="H61" s="19">
        <v>1083528</v>
      </c>
      <c r="I61" s="19">
        <v>32876</v>
      </c>
    </row>
    <row r="62" spans="1:9" ht="15" customHeight="1">
      <c r="A62" s="50"/>
      <c r="B62" s="56"/>
      <c r="C62" s="71"/>
      <c r="D62" s="71"/>
      <c r="E62" s="71"/>
      <c r="F62" s="23">
        <v>2018</v>
      </c>
      <c r="G62" s="19">
        <v>1762258</v>
      </c>
      <c r="H62" s="19">
        <v>1631792</v>
      </c>
      <c r="I62" s="19">
        <v>130102</v>
      </c>
    </row>
    <row r="63" spans="1:9" ht="15" customHeight="1">
      <c r="A63" s="50"/>
      <c r="B63" s="56"/>
      <c r="C63" s="71"/>
      <c r="D63" s="71"/>
      <c r="E63" s="71"/>
      <c r="F63" s="23">
        <v>2019</v>
      </c>
      <c r="G63" s="19">
        <v>1532685</v>
      </c>
      <c r="H63" s="19">
        <v>1424001</v>
      </c>
      <c r="I63" s="19">
        <v>108336</v>
      </c>
    </row>
    <row r="64" spans="1:9" ht="15" customHeight="1">
      <c r="A64" s="50"/>
      <c r="B64" s="56"/>
      <c r="C64" s="71"/>
      <c r="D64" s="71"/>
      <c r="E64" s="71"/>
      <c r="F64" s="23">
        <v>2020</v>
      </c>
      <c r="G64" s="19">
        <v>1766954</v>
      </c>
      <c r="H64" s="19">
        <v>1646261</v>
      </c>
      <c r="I64" s="19">
        <v>120480</v>
      </c>
    </row>
    <row r="65" spans="1:9" ht="15" customHeight="1">
      <c r="A65" s="50"/>
      <c r="B65" s="56"/>
      <c r="C65" s="71"/>
      <c r="D65" s="71"/>
      <c r="E65" s="71"/>
      <c r="F65" s="23">
        <v>2021</v>
      </c>
      <c r="G65" s="19">
        <v>2453460</v>
      </c>
      <c r="H65" s="19">
        <v>2254808</v>
      </c>
      <c r="I65" s="19">
        <v>198121</v>
      </c>
    </row>
    <row r="66" spans="1:9" ht="15" customHeight="1">
      <c r="A66" s="50"/>
      <c r="B66" s="56"/>
      <c r="C66" s="72"/>
      <c r="D66" s="72"/>
      <c r="E66" s="72"/>
      <c r="F66" s="23">
        <v>2022</v>
      </c>
      <c r="G66" s="19">
        <v>2628973</v>
      </c>
      <c r="H66" s="19">
        <v>2503185</v>
      </c>
      <c r="I66" s="19">
        <v>121773</v>
      </c>
    </row>
    <row r="67" spans="1:9" ht="15" customHeight="1">
      <c r="A67" s="50"/>
      <c r="B67" s="56"/>
      <c r="C67" s="70">
        <v>0</v>
      </c>
      <c r="D67" s="70">
        <v>0</v>
      </c>
      <c r="E67" s="70">
        <v>0</v>
      </c>
      <c r="F67" s="23">
        <v>2023</v>
      </c>
      <c r="G67" s="19">
        <v>1085107</v>
      </c>
      <c r="H67" s="19">
        <v>977946</v>
      </c>
      <c r="I67" s="19">
        <v>107161</v>
      </c>
    </row>
    <row r="68" spans="1:9" ht="15" customHeight="1">
      <c r="A68" s="50"/>
      <c r="B68" s="56"/>
      <c r="C68" s="72"/>
      <c r="D68" s="72"/>
      <c r="E68" s="72"/>
      <c r="F68" s="23">
        <v>2024</v>
      </c>
      <c r="G68" s="19">
        <v>8454</v>
      </c>
      <c r="H68" s="19">
        <v>7450</v>
      </c>
      <c r="I68" s="19">
        <v>1004</v>
      </c>
    </row>
    <row r="69" spans="1:9" ht="15.75">
      <c r="A69" s="51"/>
      <c r="B69" s="53"/>
      <c r="C69" s="21">
        <v>12048231</v>
      </c>
      <c r="D69" s="21">
        <v>11213081</v>
      </c>
      <c r="E69" s="21">
        <v>829679</v>
      </c>
      <c r="F69" s="35" t="s">
        <v>53</v>
      </c>
      <c r="G69" s="25">
        <v>12442406</v>
      </c>
      <c r="H69" s="25">
        <v>11608959</v>
      </c>
      <c r="I69" s="25">
        <v>827976</v>
      </c>
    </row>
    <row r="70" spans="1:9" ht="15" customHeight="1">
      <c r="A70" s="54" t="s">
        <v>45</v>
      </c>
      <c r="B70" s="55" t="s">
        <v>65</v>
      </c>
      <c r="C70" s="74">
        <v>3657725</v>
      </c>
      <c r="D70" s="74">
        <v>3109066</v>
      </c>
      <c r="E70" s="74">
        <v>548659</v>
      </c>
      <c r="F70" s="23">
        <v>2014</v>
      </c>
      <c r="G70" s="19">
        <v>0</v>
      </c>
      <c r="H70" s="19">
        <v>0</v>
      </c>
      <c r="I70" s="19">
        <v>0</v>
      </c>
    </row>
    <row r="71" spans="1:9" ht="15" customHeight="1">
      <c r="A71" s="50"/>
      <c r="B71" s="56"/>
      <c r="C71" s="75"/>
      <c r="D71" s="75"/>
      <c r="E71" s="75"/>
      <c r="F71" s="23">
        <v>2015</v>
      </c>
      <c r="G71" s="19">
        <v>208413</v>
      </c>
      <c r="H71" s="19">
        <v>176426</v>
      </c>
      <c r="I71" s="19">
        <v>31987</v>
      </c>
    </row>
    <row r="72" spans="1:9" ht="15" customHeight="1">
      <c r="A72" s="50"/>
      <c r="B72" s="56"/>
      <c r="C72" s="75"/>
      <c r="D72" s="75"/>
      <c r="E72" s="75"/>
      <c r="F72" s="23">
        <v>2016</v>
      </c>
      <c r="G72" s="19">
        <v>443573</v>
      </c>
      <c r="H72" s="19">
        <v>376748</v>
      </c>
      <c r="I72" s="19">
        <v>66825</v>
      </c>
    </row>
    <row r="73" spans="1:9" ht="15" customHeight="1">
      <c r="A73" s="50"/>
      <c r="B73" s="56"/>
      <c r="C73" s="75"/>
      <c r="D73" s="75"/>
      <c r="E73" s="75"/>
      <c r="F73" s="23">
        <v>2017</v>
      </c>
      <c r="G73" s="19">
        <v>509892</v>
      </c>
      <c r="H73" s="19">
        <v>432909</v>
      </c>
      <c r="I73" s="19">
        <v>76983</v>
      </c>
    </row>
    <row r="74" spans="1:9" ht="15" customHeight="1">
      <c r="A74" s="50"/>
      <c r="B74" s="56"/>
      <c r="C74" s="75"/>
      <c r="D74" s="75"/>
      <c r="E74" s="75"/>
      <c r="F74" s="23">
        <v>2018</v>
      </c>
      <c r="G74" s="19">
        <v>536630</v>
      </c>
      <c r="H74" s="19">
        <v>455491</v>
      </c>
      <c r="I74" s="19">
        <v>81139</v>
      </c>
    </row>
    <row r="75" spans="1:9" ht="15" customHeight="1">
      <c r="A75" s="50"/>
      <c r="B75" s="56"/>
      <c r="C75" s="75"/>
      <c r="D75" s="75"/>
      <c r="E75" s="75"/>
      <c r="F75" s="23">
        <v>2019</v>
      </c>
      <c r="G75" s="19">
        <v>541158</v>
      </c>
      <c r="H75" s="19">
        <v>459280</v>
      </c>
      <c r="I75" s="19">
        <v>81878</v>
      </c>
    </row>
    <row r="76" spans="1:9" ht="15" customHeight="1">
      <c r="A76" s="50"/>
      <c r="B76" s="56"/>
      <c r="C76" s="75"/>
      <c r="D76" s="75"/>
      <c r="E76" s="75"/>
      <c r="F76" s="23">
        <v>2020</v>
      </c>
      <c r="G76" s="19">
        <v>515252</v>
      </c>
      <c r="H76" s="19">
        <v>437176</v>
      </c>
      <c r="I76" s="19">
        <v>78076</v>
      </c>
    </row>
    <row r="77" spans="1:9" ht="15" customHeight="1">
      <c r="A77" s="50"/>
      <c r="B77" s="56"/>
      <c r="C77" s="75"/>
      <c r="D77" s="75"/>
      <c r="E77" s="75"/>
      <c r="F77" s="23">
        <v>2021</v>
      </c>
      <c r="G77" s="19">
        <v>516675</v>
      </c>
      <c r="H77" s="19">
        <v>438184</v>
      </c>
      <c r="I77" s="19">
        <v>78491</v>
      </c>
    </row>
    <row r="78" spans="1:9" ht="15" customHeight="1">
      <c r="A78" s="50"/>
      <c r="B78" s="56"/>
      <c r="C78" s="76"/>
      <c r="D78" s="76"/>
      <c r="E78" s="76"/>
      <c r="F78" s="23">
        <v>2022</v>
      </c>
      <c r="G78" s="19">
        <v>347498</v>
      </c>
      <c r="H78" s="19">
        <v>296058</v>
      </c>
      <c r="I78" s="19">
        <v>51440</v>
      </c>
    </row>
    <row r="79" spans="1:9" ht="15" customHeight="1">
      <c r="A79" s="50"/>
      <c r="B79" s="56"/>
      <c r="C79" s="46">
        <v>0</v>
      </c>
      <c r="D79" s="46">
        <v>0</v>
      </c>
      <c r="E79" s="46">
        <v>0</v>
      </c>
      <c r="F79" s="23">
        <v>2023</v>
      </c>
      <c r="G79" s="19">
        <v>115813</v>
      </c>
      <c r="H79" s="19">
        <v>98375</v>
      </c>
      <c r="I79" s="19">
        <v>17438</v>
      </c>
    </row>
    <row r="80" spans="1:9" ht="15.75">
      <c r="A80" s="51"/>
      <c r="B80" s="53"/>
      <c r="C80" s="21">
        <v>3657725</v>
      </c>
      <c r="D80" s="21">
        <v>3109066</v>
      </c>
      <c r="E80" s="21">
        <v>548659</v>
      </c>
      <c r="F80" s="35" t="s">
        <v>57</v>
      </c>
      <c r="G80" s="25">
        <v>3734904</v>
      </c>
      <c r="H80" s="25">
        <v>3170647</v>
      </c>
      <c r="I80" s="25">
        <v>564257</v>
      </c>
    </row>
    <row r="81" spans="1:9" ht="15" customHeight="1">
      <c r="A81" s="54" t="s">
        <v>48</v>
      </c>
      <c r="B81" s="65" t="s">
        <v>38</v>
      </c>
      <c r="C81" s="74">
        <v>11773343</v>
      </c>
      <c r="D81" s="74">
        <v>10163375</v>
      </c>
      <c r="E81" s="74">
        <v>386446</v>
      </c>
      <c r="F81" s="23">
        <v>2014</v>
      </c>
      <c r="G81" s="24">
        <v>0</v>
      </c>
      <c r="H81" s="24">
        <v>0</v>
      </c>
      <c r="I81" s="24">
        <v>0</v>
      </c>
    </row>
    <row r="82" spans="1:9" ht="15" customHeight="1">
      <c r="A82" s="50"/>
      <c r="B82" s="73"/>
      <c r="C82" s="75"/>
      <c r="D82" s="75"/>
      <c r="E82" s="75"/>
      <c r="F82" s="23">
        <v>2015</v>
      </c>
      <c r="G82" s="24">
        <v>14808</v>
      </c>
      <c r="H82" s="24">
        <v>14808</v>
      </c>
      <c r="I82" s="24">
        <v>0</v>
      </c>
    </row>
    <row r="83" spans="1:9" ht="15" customHeight="1">
      <c r="A83" s="50"/>
      <c r="B83" s="73"/>
      <c r="C83" s="75"/>
      <c r="D83" s="75"/>
      <c r="E83" s="75"/>
      <c r="F83" s="23">
        <v>2016</v>
      </c>
      <c r="G83" s="24">
        <v>328493</v>
      </c>
      <c r="H83" s="24">
        <v>302385</v>
      </c>
      <c r="I83" s="24">
        <v>16126</v>
      </c>
    </row>
    <row r="84" spans="1:9" ht="15" customHeight="1">
      <c r="A84" s="50"/>
      <c r="B84" s="73"/>
      <c r="C84" s="75"/>
      <c r="D84" s="75"/>
      <c r="E84" s="75"/>
      <c r="F84" s="23">
        <v>2017</v>
      </c>
      <c r="G84" s="24">
        <v>1155578</v>
      </c>
      <c r="H84" s="24">
        <v>1037150</v>
      </c>
      <c r="I84" s="24">
        <v>28150</v>
      </c>
    </row>
    <row r="85" spans="1:9" ht="15" customHeight="1">
      <c r="A85" s="50"/>
      <c r="B85" s="73"/>
      <c r="C85" s="75"/>
      <c r="D85" s="75"/>
      <c r="E85" s="75"/>
      <c r="F85" s="23">
        <v>2018</v>
      </c>
      <c r="G85" s="24">
        <v>2050483</v>
      </c>
      <c r="H85" s="24">
        <v>1738778</v>
      </c>
      <c r="I85" s="24">
        <v>65683</v>
      </c>
    </row>
    <row r="86" spans="1:9" ht="15" customHeight="1">
      <c r="A86" s="50"/>
      <c r="B86" s="73"/>
      <c r="C86" s="75"/>
      <c r="D86" s="75"/>
      <c r="E86" s="75"/>
      <c r="F86" s="23">
        <v>2019</v>
      </c>
      <c r="G86" s="24">
        <v>1944680</v>
      </c>
      <c r="H86" s="24">
        <v>1661337</v>
      </c>
      <c r="I86" s="24">
        <v>55742</v>
      </c>
    </row>
    <row r="87" spans="1:9" ht="15" customHeight="1">
      <c r="A87" s="50"/>
      <c r="B87" s="73"/>
      <c r="C87" s="75"/>
      <c r="D87" s="75"/>
      <c r="E87" s="75"/>
      <c r="F87" s="23">
        <v>2020</v>
      </c>
      <c r="G87" s="24">
        <v>1794845</v>
      </c>
      <c r="H87" s="24">
        <v>1553413</v>
      </c>
      <c r="I87" s="24">
        <v>58601</v>
      </c>
    </row>
    <row r="88" spans="1:9" ht="15" customHeight="1">
      <c r="A88" s="50"/>
      <c r="B88" s="73"/>
      <c r="C88" s="75"/>
      <c r="D88" s="75"/>
      <c r="E88" s="75"/>
      <c r="F88" s="23">
        <v>2021</v>
      </c>
      <c r="G88" s="24">
        <v>1584347</v>
      </c>
      <c r="H88" s="24">
        <v>1406444</v>
      </c>
      <c r="I88" s="24">
        <v>46348</v>
      </c>
    </row>
    <row r="89" spans="1:9" ht="15" customHeight="1">
      <c r="A89" s="50"/>
      <c r="B89" s="73"/>
      <c r="C89" s="76"/>
      <c r="D89" s="76"/>
      <c r="E89" s="76"/>
      <c r="F89" s="23">
        <v>2022</v>
      </c>
      <c r="G89" s="24">
        <v>1475137</v>
      </c>
      <c r="H89" s="24">
        <v>1275027</v>
      </c>
      <c r="I89" s="24">
        <v>34468</v>
      </c>
    </row>
    <row r="90" spans="1:9" ht="15" customHeight="1">
      <c r="A90" s="50"/>
      <c r="B90" s="73"/>
      <c r="C90" s="70">
        <v>0</v>
      </c>
      <c r="D90" s="70">
        <v>0</v>
      </c>
      <c r="E90" s="70">
        <v>0</v>
      </c>
      <c r="F90" s="23">
        <v>2023</v>
      </c>
      <c r="G90" s="24">
        <v>1480235</v>
      </c>
      <c r="H90" s="24">
        <v>1294989</v>
      </c>
      <c r="I90" s="24">
        <v>17010</v>
      </c>
    </row>
    <row r="91" spans="1:9" ht="15" customHeight="1">
      <c r="A91" s="50"/>
      <c r="B91" s="73"/>
      <c r="C91" s="72"/>
      <c r="D91" s="72"/>
      <c r="E91" s="72"/>
      <c r="F91" s="23">
        <v>2024</v>
      </c>
      <c r="G91" s="24">
        <v>79032</v>
      </c>
      <c r="H91" s="24">
        <v>10579</v>
      </c>
      <c r="I91" s="24">
        <v>67078</v>
      </c>
    </row>
    <row r="92" spans="1:9" ht="15.75">
      <c r="A92" s="51"/>
      <c r="B92" s="66"/>
      <c r="C92" s="21">
        <v>11773343</v>
      </c>
      <c r="D92" s="21">
        <v>10163375</v>
      </c>
      <c r="E92" s="21">
        <v>386446</v>
      </c>
      <c r="F92" s="35" t="s">
        <v>53</v>
      </c>
      <c r="G92" s="25">
        <v>11907638</v>
      </c>
      <c r="H92" s="25">
        <v>10294910</v>
      </c>
      <c r="I92" s="25">
        <v>389206</v>
      </c>
    </row>
    <row r="93" spans="1:9" ht="15" customHeight="1">
      <c r="A93" s="54" t="s">
        <v>20</v>
      </c>
      <c r="B93" s="55" t="s">
        <v>41</v>
      </c>
      <c r="C93" s="74">
        <v>10441968</v>
      </c>
      <c r="D93" s="74">
        <v>8700213</v>
      </c>
      <c r="E93" s="74">
        <v>327747</v>
      </c>
      <c r="F93" s="23">
        <v>2014</v>
      </c>
      <c r="G93" s="24">
        <v>0</v>
      </c>
      <c r="H93" s="24">
        <v>0</v>
      </c>
      <c r="I93" s="24">
        <v>0</v>
      </c>
    </row>
    <row r="94" spans="1:9" ht="15" customHeight="1">
      <c r="A94" s="50"/>
      <c r="B94" s="56"/>
      <c r="C94" s="75"/>
      <c r="D94" s="75"/>
      <c r="E94" s="75"/>
      <c r="F94" s="23">
        <v>2015</v>
      </c>
      <c r="G94" s="24">
        <v>5262</v>
      </c>
      <c r="H94" s="24">
        <v>5242</v>
      </c>
      <c r="I94" s="24">
        <v>0</v>
      </c>
    </row>
    <row r="95" spans="1:9" ht="15" customHeight="1">
      <c r="A95" s="50"/>
      <c r="B95" s="56"/>
      <c r="C95" s="75"/>
      <c r="D95" s="75"/>
      <c r="E95" s="75"/>
      <c r="F95" s="23">
        <v>2016</v>
      </c>
      <c r="G95" s="24">
        <v>103226</v>
      </c>
      <c r="H95" s="24">
        <v>96174</v>
      </c>
      <c r="I95" s="24">
        <v>935</v>
      </c>
    </row>
    <row r="96" spans="1:9" ht="15" customHeight="1">
      <c r="A96" s="50"/>
      <c r="B96" s="56"/>
      <c r="C96" s="75"/>
      <c r="D96" s="75"/>
      <c r="E96" s="75"/>
      <c r="F96" s="23">
        <v>2017</v>
      </c>
      <c r="G96" s="24">
        <v>596591</v>
      </c>
      <c r="H96" s="24">
        <v>522228</v>
      </c>
      <c r="I96" s="24">
        <v>6664</v>
      </c>
    </row>
    <row r="97" spans="1:9" ht="15" customHeight="1">
      <c r="A97" s="50"/>
      <c r="B97" s="56"/>
      <c r="C97" s="75"/>
      <c r="D97" s="75"/>
      <c r="E97" s="75"/>
      <c r="F97" s="23">
        <v>2018</v>
      </c>
      <c r="G97" s="24">
        <v>1122526</v>
      </c>
      <c r="H97" s="24">
        <v>927150</v>
      </c>
      <c r="I97" s="24">
        <v>21910</v>
      </c>
    </row>
    <row r="98" spans="1:9" ht="15" customHeight="1">
      <c r="A98" s="50"/>
      <c r="B98" s="56"/>
      <c r="C98" s="75"/>
      <c r="D98" s="75"/>
      <c r="E98" s="75"/>
      <c r="F98" s="23">
        <v>2019</v>
      </c>
      <c r="G98" s="24">
        <v>1377474</v>
      </c>
      <c r="H98" s="24">
        <v>1148672</v>
      </c>
      <c r="I98" s="24">
        <v>19402</v>
      </c>
    </row>
    <row r="99" spans="1:9" ht="15" customHeight="1">
      <c r="A99" s="50"/>
      <c r="B99" s="56"/>
      <c r="C99" s="75"/>
      <c r="D99" s="75"/>
      <c r="E99" s="75"/>
      <c r="F99" s="23">
        <v>2020</v>
      </c>
      <c r="G99" s="24">
        <v>1458329</v>
      </c>
      <c r="H99" s="24">
        <v>1240455</v>
      </c>
      <c r="I99" s="24">
        <v>28912</v>
      </c>
    </row>
    <row r="100" spans="1:9" ht="15" customHeight="1">
      <c r="A100" s="50"/>
      <c r="B100" s="56"/>
      <c r="C100" s="75"/>
      <c r="D100" s="75"/>
      <c r="E100" s="75"/>
      <c r="F100" s="23">
        <v>2021</v>
      </c>
      <c r="G100" s="24">
        <v>1732777</v>
      </c>
      <c r="H100" s="24">
        <v>1491612</v>
      </c>
      <c r="I100" s="24">
        <v>54558</v>
      </c>
    </row>
    <row r="101" spans="1:9" ht="15" customHeight="1">
      <c r="A101" s="50"/>
      <c r="B101" s="56"/>
      <c r="C101" s="76"/>
      <c r="D101" s="76"/>
      <c r="E101" s="76"/>
      <c r="F101" s="23">
        <v>2022</v>
      </c>
      <c r="G101" s="24">
        <v>2070499</v>
      </c>
      <c r="H101" s="24">
        <v>1701703</v>
      </c>
      <c r="I101" s="24">
        <v>69402</v>
      </c>
    </row>
    <row r="102" spans="1:9" ht="15" customHeight="1">
      <c r="A102" s="50"/>
      <c r="B102" s="56"/>
      <c r="C102" s="70">
        <v>0</v>
      </c>
      <c r="D102" s="70">
        <v>0</v>
      </c>
      <c r="E102" s="70">
        <v>0</v>
      </c>
      <c r="F102" s="23">
        <v>2023</v>
      </c>
      <c r="G102" s="24">
        <v>1734506</v>
      </c>
      <c r="H102" s="24">
        <v>1438423</v>
      </c>
      <c r="I102" s="24">
        <v>43009</v>
      </c>
    </row>
    <row r="103" spans="1:9" ht="15" customHeight="1">
      <c r="A103" s="50"/>
      <c r="B103" s="56"/>
      <c r="C103" s="72"/>
      <c r="D103" s="72"/>
      <c r="E103" s="72"/>
      <c r="F103" s="23">
        <v>2024</v>
      </c>
      <c r="G103" s="24">
        <v>279281</v>
      </c>
      <c r="H103" s="24">
        <v>166354</v>
      </c>
      <c r="I103" s="24">
        <v>83658</v>
      </c>
    </row>
    <row r="104" spans="1:9" ht="15.75">
      <c r="A104" s="51"/>
      <c r="B104" s="53"/>
      <c r="C104" s="21">
        <v>10441968</v>
      </c>
      <c r="D104" s="21">
        <v>8700213</v>
      </c>
      <c r="E104" s="21">
        <v>327747</v>
      </c>
      <c r="F104" s="35" t="s">
        <v>53</v>
      </c>
      <c r="G104" s="25">
        <v>10480471</v>
      </c>
      <c r="H104" s="25">
        <v>8738013</v>
      </c>
      <c r="I104" s="25">
        <v>328450</v>
      </c>
    </row>
    <row r="105" spans="1:9" ht="15">
      <c r="A105" s="54" t="s">
        <v>21</v>
      </c>
      <c r="B105" s="65" t="s">
        <v>22</v>
      </c>
      <c r="C105" s="74">
        <v>11822908</v>
      </c>
      <c r="D105" s="74">
        <v>10082023</v>
      </c>
      <c r="E105" s="74">
        <v>410787</v>
      </c>
      <c r="F105" s="23">
        <v>2014</v>
      </c>
      <c r="G105" s="19">
        <v>0</v>
      </c>
      <c r="H105" s="19">
        <v>0</v>
      </c>
      <c r="I105" s="19">
        <v>0</v>
      </c>
    </row>
    <row r="106" spans="1:9" ht="15">
      <c r="A106" s="50"/>
      <c r="B106" s="73"/>
      <c r="C106" s="75"/>
      <c r="D106" s="75"/>
      <c r="E106" s="75"/>
      <c r="F106" s="23">
        <v>2015</v>
      </c>
      <c r="G106" s="19">
        <v>2086</v>
      </c>
      <c r="H106" s="19">
        <v>2020</v>
      </c>
      <c r="I106" s="19">
        <v>0</v>
      </c>
    </row>
    <row r="107" spans="1:9" ht="15">
      <c r="A107" s="50"/>
      <c r="B107" s="73"/>
      <c r="C107" s="75"/>
      <c r="D107" s="75"/>
      <c r="E107" s="75"/>
      <c r="F107" s="23">
        <v>2016</v>
      </c>
      <c r="G107" s="19">
        <v>233760</v>
      </c>
      <c r="H107" s="19">
        <v>216765</v>
      </c>
      <c r="I107" s="19">
        <v>12028</v>
      </c>
    </row>
    <row r="108" spans="1:9" ht="15">
      <c r="A108" s="50"/>
      <c r="B108" s="73"/>
      <c r="C108" s="75"/>
      <c r="D108" s="75"/>
      <c r="E108" s="75"/>
      <c r="F108" s="23">
        <v>2017</v>
      </c>
      <c r="G108" s="19">
        <v>699353</v>
      </c>
      <c r="H108" s="19">
        <v>622741</v>
      </c>
      <c r="I108" s="19">
        <v>23788</v>
      </c>
    </row>
    <row r="109" spans="1:9" ht="15">
      <c r="A109" s="50"/>
      <c r="B109" s="73"/>
      <c r="C109" s="75"/>
      <c r="D109" s="75"/>
      <c r="E109" s="75"/>
      <c r="F109" s="23">
        <v>2018</v>
      </c>
      <c r="G109" s="19">
        <v>1742462</v>
      </c>
      <c r="H109" s="19">
        <v>1551375</v>
      </c>
      <c r="I109" s="19">
        <v>56570</v>
      </c>
    </row>
    <row r="110" spans="1:9" ht="15">
      <c r="A110" s="50"/>
      <c r="B110" s="73"/>
      <c r="C110" s="75"/>
      <c r="D110" s="75"/>
      <c r="E110" s="75"/>
      <c r="F110" s="23">
        <v>2019</v>
      </c>
      <c r="G110" s="19">
        <v>2406350</v>
      </c>
      <c r="H110" s="19">
        <v>1993122</v>
      </c>
      <c r="I110" s="19">
        <v>71208</v>
      </c>
    </row>
    <row r="111" spans="1:9" ht="15">
      <c r="A111" s="50"/>
      <c r="B111" s="73"/>
      <c r="C111" s="75"/>
      <c r="D111" s="75"/>
      <c r="E111" s="75"/>
      <c r="F111" s="23">
        <v>2020</v>
      </c>
      <c r="G111" s="19">
        <v>2196236</v>
      </c>
      <c r="H111" s="19">
        <v>1857917</v>
      </c>
      <c r="I111" s="19">
        <v>81846</v>
      </c>
    </row>
    <row r="112" spans="1:9" ht="15">
      <c r="A112" s="50"/>
      <c r="B112" s="73"/>
      <c r="C112" s="75"/>
      <c r="D112" s="75"/>
      <c r="E112" s="75"/>
      <c r="F112" s="23">
        <v>2021</v>
      </c>
      <c r="G112" s="19">
        <v>2089520</v>
      </c>
      <c r="H112" s="19">
        <v>1847444</v>
      </c>
      <c r="I112" s="19">
        <v>60699</v>
      </c>
    </row>
    <row r="113" spans="1:9" ht="15">
      <c r="A113" s="50"/>
      <c r="B113" s="73"/>
      <c r="C113" s="76"/>
      <c r="D113" s="76"/>
      <c r="E113" s="76"/>
      <c r="F113" s="23">
        <v>2022</v>
      </c>
      <c r="G113" s="19">
        <v>1569699</v>
      </c>
      <c r="H113" s="19">
        <v>1305262</v>
      </c>
      <c r="I113" s="19">
        <v>46556</v>
      </c>
    </row>
    <row r="114" spans="1:9" ht="15">
      <c r="A114" s="50"/>
      <c r="B114" s="73"/>
      <c r="C114" s="70">
        <v>0</v>
      </c>
      <c r="D114" s="70">
        <v>0</v>
      </c>
      <c r="E114" s="70">
        <v>0</v>
      </c>
      <c r="F114" s="23">
        <v>2023</v>
      </c>
      <c r="G114" s="19">
        <v>917770</v>
      </c>
      <c r="H114" s="19">
        <v>771761</v>
      </c>
      <c r="I114" s="19">
        <v>17183</v>
      </c>
    </row>
    <row r="115" spans="1:9" ht="15">
      <c r="A115" s="50"/>
      <c r="B115" s="73"/>
      <c r="C115" s="72"/>
      <c r="D115" s="72"/>
      <c r="E115" s="72"/>
      <c r="F115" s="23">
        <v>2024</v>
      </c>
      <c r="G115" s="19">
        <v>121909</v>
      </c>
      <c r="H115" s="19">
        <v>66775</v>
      </c>
      <c r="I115" s="19">
        <v>43987</v>
      </c>
    </row>
    <row r="116" spans="1:9" ht="15.75">
      <c r="A116" s="51"/>
      <c r="B116" s="66"/>
      <c r="C116" s="21">
        <v>11822908</v>
      </c>
      <c r="D116" s="21">
        <v>10082023</v>
      </c>
      <c r="E116" s="21">
        <v>410787</v>
      </c>
      <c r="F116" s="35" t="s">
        <v>53</v>
      </c>
      <c r="G116" s="25">
        <v>11979145</v>
      </c>
      <c r="H116" s="25">
        <v>10235182</v>
      </c>
      <c r="I116" s="25">
        <v>413865</v>
      </c>
    </row>
    <row r="117" spans="1:9" ht="15" customHeight="1">
      <c r="A117" s="54" t="s">
        <v>23</v>
      </c>
      <c r="B117" s="65" t="s">
        <v>40</v>
      </c>
      <c r="C117" s="74">
        <v>4855198</v>
      </c>
      <c r="D117" s="74">
        <v>4124753</v>
      </c>
      <c r="E117" s="74">
        <v>149054</v>
      </c>
      <c r="F117" s="23">
        <v>2014</v>
      </c>
      <c r="G117" s="19">
        <v>0</v>
      </c>
      <c r="H117" s="19">
        <v>0</v>
      </c>
      <c r="I117" s="19">
        <v>0</v>
      </c>
    </row>
    <row r="118" spans="1:9" ht="15">
      <c r="A118" s="50"/>
      <c r="B118" s="73"/>
      <c r="C118" s="75"/>
      <c r="D118" s="75"/>
      <c r="E118" s="75"/>
      <c r="F118" s="23">
        <v>2015</v>
      </c>
      <c r="G118" s="19">
        <v>2576</v>
      </c>
      <c r="H118" s="19">
        <v>2576</v>
      </c>
      <c r="I118" s="19">
        <v>0</v>
      </c>
    </row>
    <row r="119" spans="1:9" ht="15">
      <c r="A119" s="50"/>
      <c r="B119" s="73"/>
      <c r="C119" s="75"/>
      <c r="D119" s="75"/>
      <c r="E119" s="75"/>
      <c r="F119" s="23">
        <v>2016</v>
      </c>
      <c r="G119" s="19">
        <v>87880</v>
      </c>
      <c r="H119" s="19">
        <v>84758</v>
      </c>
      <c r="I119" s="19">
        <v>1221</v>
      </c>
    </row>
    <row r="120" spans="1:9" ht="15">
      <c r="A120" s="50"/>
      <c r="B120" s="73"/>
      <c r="C120" s="75"/>
      <c r="D120" s="75"/>
      <c r="E120" s="75"/>
      <c r="F120" s="23">
        <v>2017</v>
      </c>
      <c r="G120" s="19">
        <v>463583</v>
      </c>
      <c r="H120" s="19">
        <v>427362</v>
      </c>
      <c r="I120" s="19">
        <v>15679</v>
      </c>
    </row>
    <row r="121" spans="1:9" ht="15">
      <c r="A121" s="50"/>
      <c r="B121" s="73"/>
      <c r="C121" s="75"/>
      <c r="D121" s="75"/>
      <c r="E121" s="75"/>
      <c r="F121" s="23">
        <v>2018</v>
      </c>
      <c r="G121" s="19">
        <v>622514</v>
      </c>
      <c r="H121" s="19">
        <v>519372</v>
      </c>
      <c r="I121" s="19">
        <v>16859</v>
      </c>
    </row>
    <row r="122" spans="1:9" ht="15">
      <c r="A122" s="50"/>
      <c r="B122" s="73"/>
      <c r="C122" s="75"/>
      <c r="D122" s="75"/>
      <c r="E122" s="75"/>
      <c r="F122" s="23">
        <v>2019</v>
      </c>
      <c r="G122" s="19">
        <v>751426</v>
      </c>
      <c r="H122" s="19">
        <v>647069</v>
      </c>
      <c r="I122" s="19">
        <v>26775</v>
      </c>
    </row>
    <row r="123" spans="1:9" ht="15">
      <c r="A123" s="50"/>
      <c r="B123" s="73"/>
      <c r="C123" s="75"/>
      <c r="D123" s="75"/>
      <c r="E123" s="75"/>
      <c r="F123" s="23">
        <v>2020</v>
      </c>
      <c r="G123" s="19">
        <v>777803</v>
      </c>
      <c r="H123" s="19">
        <v>645540</v>
      </c>
      <c r="I123" s="19">
        <v>28553</v>
      </c>
    </row>
    <row r="124" spans="1:9" ht="15">
      <c r="A124" s="50"/>
      <c r="B124" s="73"/>
      <c r="C124" s="75"/>
      <c r="D124" s="75"/>
      <c r="E124" s="75"/>
      <c r="F124" s="23">
        <v>2021</v>
      </c>
      <c r="G124" s="19">
        <v>719320</v>
      </c>
      <c r="H124" s="19">
        <v>632262</v>
      </c>
      <c r="I124" s="19">
        <v>11422</v>
      </c>
    </row>
    <row r="125" spans="1:9" ht="15">
      <c r="A125" s="50"/>
      <c r="B125" s="73"/>
      <c r="C125" s="76"/>
      <c r="D125" s="76"/>
      <c r="E125" s="76"/>
      <c r="F125" s="23">
        <v>2022</v>
      </c>
      <c r="G125" s="19">
        <v>773198</v>
      </c>
      <c r="H125" s="19">
        <v>639668</v>
      </c>
      <c r="I125" s="19">
        <v>18176</v>
      </c>
    </row>
    <row r="126" spans="1:9" ht="15">
      <c r="A126" s="50"/>
      <c r="B126" s="73"/>
      <c r="C126" s="70">
        <v>0</v>
      </c>
      <c r="D126" s="70">
        <v>0</v>
      </c>
      <c r="E126" s="70">
        <v>0</v>
      </c>
      <c r="F126" s="23">
        <v>2023</v>
      </c>
      <c r="G126" s="19">
        <v>474199</v>
      </c>
      <c r="H126" s="19">
        <v>396853</v>
      </c>
      <c r="I126" s="19">
        <v>5780</v>
      </c>
    </row>
    <row r="127" spans="1:9" ht="15">
      <c r="A127" s="50"/>
      <c r="B127" s="73"/>
      <c r="C127" s="72"/>
      <c r="D127" s="72"/>
      <c r="E127" s="72"/>
      <c r="F127" s="23">
        <v>2024</v>
      </c>
      <c r="G127" s="19">
        <v>214117</v>
      </c>
      <c r="H127" s="19">
        <v>159789</v>
      </c>
      <c r="I127" s="19">
        <v>25511</v>
      </c>
    </row>
    <row r="128" spans="1:9" ht="15.75">
      <c r="A128" s="51"/>
      <c r="B128" s="66"/>
      <c r="C128" s="21">
        <v>4855198</v>
      </c>
      <c r="D128" s="21">
        <v>4124753</v>
      </c>
      <c r="E128" s="21">
        <v>149054</v>
      </c>
      <c r="F128" s="35" t="s">
        <v>53</v>
      </c>
      <c r="G128" s="25">
        <v>4886616</v>
      </c>
      <c r="H128" s="25">
        <v>4155249</v>
      </c>
      <c r="I128" s="25">
        <v>149976</v>
      </c>
    </row>
    <row r="129" spans="1:9" ht="15" customHeight="1">
      <c r="A129" s="54" t="s">
        <v>24</v>
      </c>
      <c r="B129" s="65" t="s">
        <v>25</v>
      </c>
      <c r="C129" s="74">
        <v>11779079</v>
      </c>
      <c r="D129" s="74">
        <v>10305001</v>
      </c>
      <c r="E129" s="74">
        <v>452834</v>
      </c>
      <c r="F129" s="23">
        <v>2014</v>
      </c>
      <c r="G129" s="19">
        <v>0</v>
      </c>
      <c r="H129" s="19">
        <v>0</v>
      </c>
      <c r="I129" s="19">
        <v>0</v>
      </c>
    </row>
    <row r="130" spans="1:9" ht="15" customHeight="1">
      <c r="A130" s="50"/>
      <c r="B130" s="73"/>
      <c r="C130" s="75"/>
      <c r="D130" s="75"/>
      <c r="E130" s="75"/>
      <c r="F130" s="23">
        <v>2015</v>
      </c>
      <c r="G130" s="19">
        <v>37961</v>
      </c>
      <c r="H130" s="19">
        <v>33822</v>
      </c>
      <c r="I130" s="19">
        <v>3330</v>
      </c>
    </row>
    <row r="131" spans="1:9" ht="15" customHeight="1">
      <c r="A131" s="50"/>
      <c r="B131" s="73"/>
      <c r="C131" s="75"/>
      <c r="D131" s="75"/>
      <c r="E131" s="75"/>
      <c r="F131" s="23">
        <v>2016</v>
      </c>
      <c r="G131" s="19">
        <v>416299</v>
      </c>
      <c r="H131" s="19">
        <v>392282</v>
      </c>
      <c r="I131" s="19">
        <v>11228</v>
      </c>
    </row>
    <row r="132" spans="1:9" ht="15" customHeight="1">
      <c r="A132" s="50"/>
      <c r="B132" s="73"/>
      <c r="C132" s="75"/>
      <c r="D132" s="75"/>
      <c r="E132" s="75"/>
      <c r="F132" s="23">
        <v>2017</v>
      </c>
      <c r="G132" s="19">
        <v>677138</v>
      </c>
      <c r="H132" s="19">
        <v>621312</v>
      </c>
      <c r="I132" s="19">
        <v>23988</v>
      </c>
    </row>
    <row r="133" spans="1:9" ht="15" customHeight="1">
      <c r="A133" s="50"/>
      <c r="B133" s="73"/>
      <c r="C133" s="75"/>
      <c r="D133" s="75"/>
      <c r="E133" s="75"/>
      <c r="F133" s="23">
        <v>2018</v>
      </c>
      <c r="G133" s="19">
        <v>1338240</v>
      </c>
      <c r="H133" s="19">
        <v>1195087</v>
      </c>
      <c r="I133" s="19">
        <v>34786</v>
      </c>
    </row>
    <row r="134" spans="1:9" ht="15" customHeight="1">
      <c r="A134" s="50"/>
      <c r="B134" s="73"/>
      <c r="C134" s="75"/>
      <c r="D134" s="75"/>
      <c r="E134" s="75"/>
      <c r="F134" s="23">
        <v>2019</v>
      </c>
      <c r="G134" s="19">
        <v>1788485</v>
      </c>
      <c r="H134" s="19">
        <v>1591437</v>
      </c>
      <c r="I134" s="19">
        <v>53509</v>
      </c>
    </row>
    <row r="135" spans="1:9" ht="15" customHeight="1">
      <c r="A135" s="50"/>
      <c r="B135" s="73"/>
      <c r="C135" s="75"/>
      <c r="D135" s="75"/>
      <c r="E135" s="75"/>
      <c r="F135" s="23">
        <v>2020</v>
      </c>
      <c r="G135" s="19">
        <v>1787381</v>
      </c>
      <c r="H135" s="19">
        <v>1541980</v>
      </c>
      <c r="I135" s="19">
        <v>69970</v>
      </c>
    </row>
    <row r="136" spans="1:9" ht="15" customHeight="1">
      <c r="A136" s="50"/>
      <c r="B136" s="73"/>
      <c r="C136" s="75"/>
      <c r="D136" s="75"/>
      <c r="E136" s="75"/>
      <c r="F136" s="23">
        <v>2021</v>
      </c>
      <c r="G136" s="19">
        <v>1633651</v>
      </c>
      <c r="H136" s="19">
        <v>1448311</v>
      </c>
      <c r="I136" s="19">
        <v>58403</v>
      </c>
    </row>
    <row r="137" spans="1:9" ht="15" customHeight="1">
      <c r="A137" s="50"/>
      <c r="B137" s="73"/>
      <c r="C137" s="76"/>
      <c r="D137" s="76"/>
      <c r="E137" s="76"/>
      <c r="F137" s="23">
        <v>2022</v>
      </c>
      <c r="G137" s="19">
        <v>1995376</v>
      </c>
      <c r="H137" s="19">
        <v>1720086</v>
      </c>
      <c r="I137" s="19">
        <v>74552</v>
      </c>
    </row>
    <row r="138" spans="1:9" ht="15" customHeight="1">
      <c r="A138" s="50"/>
      <c r="B138" s="73"/>
      <c r="C138" s="70">
        <v>0</v>
      </c>
      <c r="D138" s="70">
        <v>0</v>
      </c>
      <c r="E138" s="70">
        <v>0</v>
      </c>
      <c r="F138" s="23">
        <v>2023</v>
      </c>
      <c r="G138" s="19">
        <v>1867244</v>
      </c>
      <c r="H138" s="19">
        <v>1604566</v>
      </c>
      <c r="I138" s="19">
        <v>75422</v>
      </c>
    </row>
    <row r="139" spans="1:9" ht="15" customHeight="1">
      <c r="A139" s="50"/>
      <c r="B139" s="73"/>
      <c r="C139" s="72"/>
      <c r="D139" s="72"/>
      <c r="E139" s="72"/>
      <c r="F139" s="23">
        <v>2024</v>
      </c>
      <c r="G139" s="19">
        <v>372709</v>
      </c>
      <c r="H139" s="19">
        <v>287375</v>
      </c>
      <c r="I139" s="19">
        <v>51794</v>
      </c>
    </row>
    <row r="140" spans="1:9" ht="15.75">
      <c r="A140" s="51"/>
      <c r="B140" s="66"/>
      <c r="C140" s="21">
        <v>11779079</v>
      </c>
      <c r="D140" s="21">
        <v>10305001</v>
      </c>
      <c r="E140" s="21">
        <v>452834</v>
      </c>
      <c r="F140" s="35" t="s">
        <v>53</v>
      </c>
      <c r="G140" s="25">
        <v>11914484</v>
      </c>
      <c r="H140" s="25">
        <v>10436258</v>
      </c>
      <c r="I140" s="25">
        <v>456982</v>
      </c>
    </row>
    <row r="141" spans="1:9" ht="15" customHeight="1">
      <c r="A141" s="54" t="s">
        <v>26</v>
      </c>
      <c r="B141" s="65" t="s">
        <v>66</v>
      </c>
      <c r="C141" s="74">
        <v>15853413</v>
      </c>
      <c r="D141" s="74">
        <v>13148744</v>
      </c>
      <c r="E141" s="74">
        <v>578114</v>
      </c>
      <c r="F141" s="23">
        <v>2014</v>
      </c>
      <c r="G141" s="19">
        <v>0</v>
      </c>
      <c r="H141" s="19">
        <v>0</v>
      </c>
      <c r="I141" s="19">
        <v>0</v>
      </c>
    </row>
    <row r="142" spans="1:9" ht="15" customHeight="1">
      <c r="A142" s="50"/>
      <c r="B142" s="73"/>
      <c r="C142" s="75"/>
      <c r="D142" s="75"/>
      <c r="E142" s="75"/>
      <c r="F142" s="23">
        <v>2015</v>
      </c>
      <c r="G142" s="19">
        <v>4834</v>
      </c>
      <c r="H142" s="19">
        <v>4834</v>
      </c>
      <c r="I142" s="19">
        <v>0</v>
      </c>
    </row>
    <row r="143" spans="1:9" ht="15" customHeight="1">
      <c r="A143" s="50"/>
      <c r="B143" s="73"/>
      <c r="C143" s="75"/>
      <c r="D143" s="75"/>
      <c r="E143" s="75"/>
      <c r="F143" s="23">
        <v>2016</v>
      </c>
      <c r="G143" s="19">
        <v>400624</v>
      </c>
      <c r="H143" s="19">
        <v>370886</v>
      </c>
      <c r="I143" s="19">
        <v>19290</v>
      </c>
    </row>
    <row r="144" spans="1:9" ht="15" customHeight="1">
      <c r="A144" s="50"/>
      <c r="B144" s="73"/>
      <c r="C144" s="75"/>
      <c r="D144" s="75"/>
      <c r="E144" s="75"/>
      <c r="F144" s="23">
        <v>2017</v>
      </c>
      <c r="G144" s="19">
        <v>1127026</v>
      </c>
      <c r="H144" s="19">
        <v>960558</v>
      </c>
      <c r="I144" s="19">
        <v>36719</v>
      </c>
    </row>
    <row r="145" spans="1:9" ht="15" customHeight="1">
      <c r="A145" s="50"/>
      <c r="B145" s="73"/>
      <c r="C145" s="75"/>
      <c r="D145" s="75"/>
      <c r="E145" s="75"/>
      <c r="F145" s="23">
        <v>2018</v>
      </c>
      <c r="G145" s="19">
        <v>2111881</v>
      </c>
      <c r="H145" s="19">
        <v>1727191</v>
      </c>
      <c r="I145" s="19">
        <v>78428</v>
      </c>
    </row>
    <row r="146" spans="1:9" ht="15" customHeight="1">
      <c r="A146" s="50"/>
      <c r="B146" s="73"/>
      <c r="C146" s="75"/>
      <c r="D146" s="75"/>
      <c r="E146" s="75"/>
      <c r="F146" s="23">
        <v>2019</v>
      </c>
      <c r="G146" s="19">
        <v>2387409</v>
      </c>
      <c r="H146" s="19">
        <v>1967810</v>
      </c>
      <c r="I146" s="19">
        <v>87604</v>
      </c>
    </row>
    <row r="147" spans="1:9" ht="15" customHeight="1">
      <c r="A147" s="50"/>
      <c r="B147" s="73"/>
      <c r="C147" s="75"/>
      <c r="D147" s="75"/>
      <c r="E147" s="75"/>
      <c r="F147" s="23">
        <v>2020</v>
      </c>
      <c r="G147" s="19">
        <v>2856635</v>
      </c>
      <c r="H147" s="19">
        <v>2391526</v>
      </c>
      <c r="I147" s="19">
        <v>105555</v>
      </c>
    </row>
    <row r="148" spans="1:9" ht="15" customHeight="1">
      <c r="A148" s="50"/>
      <c r="B148" s="73"/>
      <c r="C148" s="75"/>
      <c r="D148" s="75"/>
      <c r="E148" s="75"/>
      <c r="F148" s="23">
        <v>2021</v>
      </c>
      <c r="G148" s="19">
        <v>2428002</v>
      </c>
      <c r="H148" s="19">
        <v>2029623</v>
      </c>
      <c r="I148" s="19">
        <v>84929</v>
      </c>
    </row>
    <row r="149" spans="1:9" ht="15" customHeight="1">
      <c r="A149" s="50"/>
      <c r="B149" s="73"/>
      <c r="C149" s="76"/>
      <c r="D149" s="76"/>
      <c r="E149" s="76"/>
      <c r="F149" s="23">
        <v>2022</v>
      </c>
      <c r="G149" s="19">
        <v>2814609</v>
      </c>
      <c r="H149" s="19">
        <v>2319047</v>
      </c>
      <c r="I149" s="19">
        <v>85329</v>
      </c>
    </row>
    <row r="150" spans="1:9" ht="15" customHeight="1">
      <c r="A150" s="50"/>
      <c r="B150" s="73"/>
      <c r="C150" s="70">
        <v>0</v>
      </c>
      <c r="D150" s="70">
        <v>0</v>
      </c>
      <c r="E150" s="70">
        <v>0</v>
      </c>
      <c r="F150" s="23">
        <v>2023</v>
      </c>
      <c r="G150" s="19">
        <v>1672595</v>
      </c>
      <c r="H150" s="19">
        <v>1392351</v>
      </c>
      <c r="I150" s="19">
        <v>33941</v>
      </c>
    </row>
    <row r="151" spans="1:9" ht="15" customHeight="1">
      <c r="A151" s="50"/>
      <c r="B151" s="73"/>
      <c r="C151" s="72"/>
      <c r="D151" s="72"/>
      <c r="E151" s="72"/>
      <c r="F151" s="23">
        <v>2024</v>
      </c>
      <c r="G151" s="19">
        <v>175437</v>
      </c>
      <c r="H151" s="19">
        <v>104920</v>
      </c>
      <c r="I151" s="19">
        <v>51956</v>
      </c>
    </row>
    <row r="152" spans="1:9" ht="15.75">
      <c r="A152" s="51"/>
      <c r="B152" s="66"/>
      <c r="C152" s="21">
        <v>15853413</v>
      </c>
      <c r="D152" s="21">
        <v>13148744</v>
      </c>
      <c r="E152" s="21">
        <v>578114</v>
      </c>
      <c r="F152" s="35" t="s">
        <v>53</v>
      </c>
      <c r="G152" s="25">
        <v>15979052</v>
      </c>
      <c r="H152" s="25">
        <v>13268746</v>
      </c>
      <c r="I152" s="25">
        <v>583751</v>
      </c>
    </row>
    <row r="153" spans="1:9" ht="15" customHeight="1">
      <c r="A153" s="54" t="s">
        <v>71</v>
      </c>
      <c r="B153" s="65" t="s">
        <v>27</v>
      </c>
      <c r="C153" s="74">
        <v>11594635</v>
      </c>
      <c r="D153" s="74">
        <v>9486209</v>
      </c>
      <c r="E153" s="74">
        <v>518733</v>
      </c>
      <c r="F153" s="23">
        <v>2014</v>
      </c>
      <c r="G153" s="24">
        <v>0</v>
      </c>
      <c r="H153" s="24">
        <v>0</v>
      </c>
      <c r="I153" s="24">
        <v>0</v>
      </c>
    </row>
    <row r="154" spans="1:9" ht="15" customHeight="1">
      <c r="A154" s="50"/>
      <c r="B154" s="73"/>
      <c r="C154" s="75"/>
      <c r="D154" s="75"/>
      <c r="E154" s="75"/>
      <c r="F154" s="23">
        <v>2015</v>
      </c>
      <c r="G154" s="24">
        <v>3747</v>
      </c>
      <c r="H154" s="24">
        <v>3747</v>
      </c>
      <c r="I154" s="24">
        <v>0</v>
      </c>
    </row>
    <row r="155" spans="1:9" ht="15" customHeight="1">
      <c r="A155" s="50"/>
      <c r="B155" s="73"/>
      <c r="C155" s="75"/>
      <c r="D155" s="75"/>
      <c r="E155" s="75"/>
      <c r="F155" s="23">
        <v>2016</v>
      </c>
      <c r="G155" s="24">
        <v>267082</v>
      </c>
      <c r="H155" s="24">
        <v>252648</v>
      </c>
      <c r="I155" s="24">
        <v>5463</v>
      </c>
    </row>
    <row r="156" spans="1:9" ht="15" customHeight="1">
      <c r="A156" s="50"/>
      <c r="B156" s="73"/>
      <c r="C156" s="75"/>
      <c r="D156" s="75"/>
      <c r="E156" s="75"/>
      <c r="F156" s="23">
        <v>2017</v>
      </c>
      <c r="G156" s="24">
        <v>846194</v>
      </c>
      <c r="H156" s="24">
        <v>748604</v>
      </c>
      <c r="I156" s="24">
        <v>24951</v>
      </c>
    </row>
    <row r="157" spans="1:9" ht="15" customHeight="1">
      <c r="A157" s="50"/>
      <c r="B157" s="73"/>
      <c r="C157" s="75"/>
      <c r="D157" s="75"/>
      <c r="E157" s="75"/>
      <c r="F157" s="23">
        <v>2018</v>
      </c>
      <c r="G157" s="24">
        <v>2050833</v>
      </c>
      <c r="H157" s="24">
        <v>1628343</v>
      </c>
      <c r="I157" s="24">
        <v>61303</v>
      </c>
    </row>
    <row r="158" spans="1:9" ht="15" customHeight="1">
      <c r="A158" s="50"/>
      <c r="B158" s="73"/>
      <c r="C158" s="75"/>
      <c r="D158" s="75"/>
      <c r="E158" s="75"/>
      <c r="F158" s="23">
        <v>2019</v>
      </c>
      <c r="G158" s="24">
        <v>1803336</v>
      </c>
      <c r="H158" s="24">
        <v>1474536</v>
      </c>
      <c r="I158" s="24">
        <v>88755</v>
      </c>
    </row>
    <row r="159" spans="1:9" ht="15" customHeight="1">
      <c r="A159" s="50"/>
      <c r="B159" s="73"/>
      <c r="C159" s="75"/>
      <c r="D159" s="75"/>
      <c r="E159" s="75"/>
      <c r="F159" s="23">
        <v>2020</v>
      </c>
      <c r="G159" s="24">
        <v>1723393</v>
      </c>
      <c r="H159" s="24">
        <v>1460352</v>
      </c>
      <c r="I159" s="24">
        <v>71135</v>
      </c>
    </row>
    <row r="160" spans="1:9" ht="15" customHeight="1">
      <c r="A160" s="50"/>
      <c r="B160" s="73"/>
      <c r="C160" s="75"/>
      <c r="D160" s="75"/>
      <c r="E160" s="75"/>
      <c r="F160" s="23">
        <v>2021</v>
      </c>
      <c r="G160" s="24">
        <v>1638935</v>
      </c>
      <c r="H160" s="24">
        <v>1362363</v>
      </c>
      <c r="I160" s="24">
        <v>59115</v>
      </c>
    </row>
    <row r="161" spans="1:9" ht="15" customHeight="1">
      <c r="A161" s="50"/>
      <c r="B161" s="73"/>
      <c r="C161" s="76"/>
      <c r="D161" s="76"/>
      <c r="E161" s="76"/>
      <c r="F161" s="23">
        <v>2022</v>
      </c>
      <c r="G161" s="24">
        <v>2189802</v>
      </c>
      <c r="H161" s="24">
        <v>1786619</v>
      </c>
      <c r="I161" s="24">
        <v>57457</v>
      </c>
    </row>
    <row r="162" spans="1:9" ht="15" customHeight="1">
      <c r="A162" s="50"/>
      <c r="B162" s="73"/>
      <c r="C162" s="70">
        <v>0</v>
      </c>
      <c r="D162" s="70">
        <v>0</v>
      </c>
      <c r="E162" s="70">
        <v>0</v>
      </c>
      <c r="F162" s="23">
        <v>2023</v>
      </c>
      <c r="G162" s="24">
        <v>931022</v>
      </c>
      <c r="H162" s="24">
        <v>748647</v>
      </c>
      <c r="I162" s="24">
        <v>37507</v>
      </c>
    </row>
    <row r="163" spans="1:9" ht="15" customHeight="1">
      <c r="A163" s="50"/>
      <c r="B163" s="73"/>
      <c r="C163" s="72"/>
      <c r="D163" s="72"/>
      <c r="E163" s="72"/>
      <c r="F163" s="23">
        <v>2024</v>
      </c>
      <c r="G163" s="24">
        <v>170143</v>
      </c>
      <c r="H163" s="24">
        <v>35615</v>
      </c>
      <c r="I163" s="24">
        <v>127634</v>
      </c>
    </row>
    <row r="164" spans="1:9" ht="15.75">
      <c r="A164" s="51"/>
      <c r="B164" s="66"/>
      <c r="C164" s="21">
        <v>11594635</v>
      </c>
      <c r="D164" s="21">
        <v>9486209</v>
      </c>
      <c r="E164" s="21">
        <v>518733</v>
      </c>
      <c r="F164" s="35" t="s">
        <v>53</v>
      </c>
      <c r="G164" s="25">
        <v>11624487</v>
      </c>
      <c r="H164" s="25">
        <v>9501474</v>
      </c>
      <c r="I164" s="25">
        <v>533320</v>
      </c>
    </row>
    <row r="165" spans="1:9" ht="15" customHeight="1">
      <c r="A165" s="54" t="s">
        <v>28</v>
      </c>
      <c r="B165" s="65" t="s">
        <v>29</v>
      </c>
      <c r="C165" s="74">
        <v>5337762</v>
      </c>
      <c r="D165" s="74">
        <v>4259002</v>
      </c>
      <c r="E165" s="74">
        <v>172641</v>
      </c>
      <c r="F165" s="23">
        <v>2014</v>
      </c>
      <c r="G165" s="19">
        <v>0</v>
      </c>
      <c r="H165" s="19">
        <v>0</v>
      </c>
      <c r="I165" s="19">
        <v>0</v>
      </c>
    </row>
    <row r="166" spans="1:9" ht="15" customHeight="1">
      <c r="A166" s="50"/>
      <c r="B166" s="73"/>
      <c r="C166" s="75"/>
      <c r="D166" s="75"/>
      <c r="E166" s="75"/>
      <c r="F166" s="23">
        <v>2015</v>
      </c>
      <c r="G166" s="19">
        <v>37046</v>
      </c>
      <c r="H166" s="19">
        <v>35249</v>
      </c>
      <c r="I166" s="19">
        <v>1770</v>
      </c>
    </row>
    <row r="167" spans="1:9" ht="15" customHeight="1">
      <c r="A167" s="50"/>
      <c r="B167" s="73"/>
      <c r="C167" s="75"/>
      <c r="D167" s="75"/>
      <c r="E167" s="75"/>
      <c r="F167" s="23">
        <v>2016</v>
      </c>
      <c r="G167" s="19">
        <v>340716</v>
      </c>
      <c r="H167" s="19">
        <v>310589</v>
      </c>
      <c r="I167" s="19">
        <v>9459</v>
      </c>
    </row>
    <row r="168" spans="1:9" ht="15" customHeight="1">
      <c r="A168" s="50"/>
      <c r="B168" s="73"/>
      <c r="C168" s="75"/>
      <c r="D168" s="75"/>
      <c r="E168" s="75"/>
      <c r="F168" s="23">
        <v>2017</v>
      </c>
      <c r="G168" s="19">
        <v>463483</v>
      </c>
      <c r="H168" s="19">
        <v>414104</v>
      </c>
      <c r="I168" s="19">
        <v>15904</v>
      </c>
    </row>
    <row r="169" spans="1:9" ht="15" customHeight="1">
      <c r="A169" s="50"/>
      <c r="B169" s="73"/>
      <c r="C169" s="75"/>
      <c r="D169" s="75"/>
      <c r="E169" s="75"/>
      <c r="F169" s="23">
        <v>2018</v>
      </c>
      <c r="G169" s="19">
        <v>977604</v>
      </c>
      <c r="H169" s="19">
        <v>807367</v>
      </c>
      <c r="I169" s="19">
        <v>28833</v>
      </c>
    </row>
    <row r="170" spans="1:9" ht="15" customHeight="1">
      <c r="A170" s="50"/>
      <c r="B170" s="73"/>
      <c r="C170" s="75"/>
      <c r="D170" s="75"/>
      <c r="E170" s="75"/>
      <c r="F170" s="23">
        <v>2019</v>
      </c>
      <c r="G170" s="19">
        <v>923063</v>
      </c>
      <c r="H170" s="19">
        <v>765385</v>
      </c>
      <c r="I170" s="19">
        <v>33547</v>
      </c>
    </row>
    <row r="171" spans="1:9" ht="15" customHeight="1">
      <c r="A171" s="50"/>
      <c r="B171" s="73"/>
      <c r="C171" s="75"/>
      <c r="D171" s="75"/>
      <c r="E171" s="75"/>
      <c r="F171" s="23">
        <v>2020</v>
      </c>
      <c r="G171" s="19">
        <v>827948</v>
      </c>
      <c r="H171" s="19">
        <v>649009</v>
      </c>
      <c r="I171" s="19">
        <v>29271</v>
      </c>
    </row>
    <row r="172" spans="1:9" ht="15" customHeight="1">
      <c r="A172" s="50"/>
      <c r="B172" s="73"/>
      <c r="C172" s="75"/>
      <c r="D172" s="75"/>
      <c r="E172" s="75"/>
      <c r="F172" s="23">
        <v>2021</v>
      </c>
      <c r="G172" s="19">
        <v>666871</v>
      </c>
      <c r="H172" s="19">
        <v>523842</v>
      </c>
      <c r="I172" s="19">
        <v>15677</v>
      </c>
    </row>
    <row r="173" spans="1:9" ht="15" customHeight="1">
      <c r="A173" s="50"/>
      <c r="B173" s="73"/>
      <c r="C173" s="76"/>
      <c r="D173" s="76"/>
      <c r="E173" s="76"/>
      <c r="F173" s="23">
        <v>2022</v>
      </c>
      <c r="G173" s="19">
        <v>675935</v>
      </c>
      <c r="H173" s="19">
        <v>479172</v>
      </c>
      <c r="I173" s="19">
        <v>12447</v>
      </c>
    </row>
    <row r="174" spans="1:9" ht="15" customHeight="1">
      <c r="A174" s="50"/>
      <c r="B174" s="73"/>
      <c r="C174" s="70">
        <v>0</v>
      </c>
      <c r="D174" s="70">
        <v>0</v>
      </c>
      <c r="E174" s="70">
        <v>0</v>
      </c>
      <c r="F174" s="23">
        <v>2023</v>
      </c>
      <c r="G174" s="19">
        <v>452694</v>
      </c>
      <c r="H174" s="19">
        <v>325166</v>
      </c>
      <c r="I174" s="19">
        <v>2450</v>
      </c>
    </row>
    <row r="175" spans="1:9" ht="15" customHeight="1">
      <c r="A175" s="50"/>
      <c r="B175" s="73"/>
      <c r="C175" s="72"/>
      <c r="D175" s="72"/>
      <c r="E175" s="72"/>
      <c r="F175" s="23">
        <v>2024</v>
      </c>
      <c r="G175" s="19">
        <v>24769</v>
      </c>
      <c r="H175" s="19">
        <v>0</v>
      </c>
      <c r="I175" s="19">
        <v>24769</v>
      </c>
    </row>
    <row r="176" spans="1:9" ht="15.75">
      <c r="A176" s="51"/>
      <c r="B176" s="66"/>
      <c r="C176" s="21">
        <v>5337762</v>
      </c>
      <c r="D176" s="21">
        <v>4259002</v>
      </c>
      <c r="E176" s="21">
        <v>172641</v>
      </c>
      <c r="F176" s="35" t="s">
        <v>53</v>
      </c>
      <c r="G176" s="25">
        <v>5390129</v>
      </c>
      <c r="H176" s="25">
        <v>4309883</v>
      </c>
      <c r="I176" s="25">
        <v>174127</v>
      </c>
    </row>
    <row r="177" spans="1:9" ht="15">
      <c r="A177" s="54" t="s">
        <v>12</v>
      </c>
      <c r="B177" s="65" t="s">
        <v>30</v>
      </c>
      <c r="C177" s="74">
        <v>11025528</v>
      </c>
      <c r="D177" s="74">
        <v>9558240</v>
      </c>
      <c r="E177" s="74">
        <v>392415</v>
      </c>
      <c r="F177" s="23">
        <v>2014</v>
      </c>
      <c r="G177" s="19">
        <v>0</v>
      </c>
      <c r="H177" s="19">
        <v>0</v>
      </c>
      <c r="I177" s="19">
        <v>0</v>
      </c>
    </row>
    <row r="178" spans="1:9" ht="15">
      <c r="A178" s="50"/>
      <c r="B178" s="73"/>
      <c r="C178" s="75"/>
      <c r="D178" s="75"/>
      <c r="E178" s="75"/>
      <c r="F178" s="23">
        <v>2015</v>
      </c>
      <c r="G178" s="19">
        <v>12375</v>
      </c>
      <c r="H178" s="19">
        <v>12375</v>
      </c>
      <c r="I178" s="19">
        <v>0</v>
      </c>
    </row>
    <row r="179" spans="1:9" ht="15">
      <c r="A179" s="50"/>
      <c r="B179" s="73"/>
      <c r="C179" s="75"/>
      <c r="D179" s="75"/>
      <c r="E179" s="75"/>
      <c r="F179" s="23">
        <v>2016</v>
      </c>
      <c r="G179" s="19">
        <v>169001</v>
      </c>
      <c r="H179" s="19">
        <v>141760</v>
      </c>
      <c r="I179" s="19">
        <v>14720</v>
      </c>
    </row>
    <row r="180" spans="1:9" ht="15">
      <c r="A180" s="50"/>
      <c r="B180" s="73"/>
      <c r="C180" s="75"/>
      <c r="D180" s="75"/>
      <c r="E180" s="75"/>
      <c r="F180" s="23">
        <v>2017</v>
      </c>
      <c r="G180" s="19">
        <v>1074630</v>
      </c>
      <c r="H180" s="19">
        <v>961058</v>
      </c>
      <c r="I180" s="19">
        <v>51082</v>
      </c>
    </row>
    <row r="181" spans="1:9" ht="15">
      <c r="A181" s="50"/>
      <c r="B181" s="73"/>
      <c r="C181" s="75"/>
      <c r="D181" s="75"/>
      <c r="E181" s="75"/>
      <c r="F181" s="23">
        <v>2018</v>
      </c>
      <c r="G181" s="19">
        <v>2174079</v>
      </c>
      <c r="H181" s="19">
        <v>1855226</v>
      </c>
      <c r="I181" s="19">
        <v>84114</v>
      </c>
    </row>
    <row r="182" spans="1:9" ht="15">
      <c r="A182" s="50"/>
      <c r="B182" s="73"/>
      <c r="C182" s="75"/>
      <c r="D182" s="75"/>
      <c r="E182" s="75"/>
      <c r="F182" s="23">
        <v>2019</v>
      </c>
      <c r="G182" s="19">
        <v>1927009</v>
      </c>
      <c r="H182" s="19">
        <v>1672456</v>
      </c>
      <c r="I182" s="19">
        <v>62201</v>
      </c>
    </row>
    <row r="183" spans="1:9" ht="15">
      <c r="A183" s="50"/>
      <c r="B183" s="73"/>
      <c r="C183" s="75"/>
      <c r="D183" s="75"/>
      <c r="E183" s="75"/>
      <c r="F183" s="23">
        <v>2020</v>
      </c>
      <c r="G183" s="19">
        <v>1715292</v>
      </c>
      <c r="H183" s="19">
        <v>1505137</v>
      </c>
      <c r="I183" s="19">
        <v>62840</v>
      </c>
    </row>
    <row r="184" spans="1:9" ht="15">
      <c r="A184" s="50"/>
      <c r="B184" s="73"/>
      <c r="C184" s="75"/>
      <c r="D184" s="75"/>
      <c r="E184" s="75"/>
      <c r="F184" s="23">
        <v>2021</v>
      </c>
      <c r="G184" s="19">
        <v>1356028</v>
      </c>
      <c r="H184" s="19">
        <v>1190020</v>
      </c>
      <c r="I184" s="19">
        <v>39557</v>
      </c>
    </row>
    <row r="185" spans="1:9" ht="15">
      <c r="A185" s="50"/>
      <c r="B185" s="73"/>
      <c r="C185" s="76"/>
      <c r="D185" s="76"/>
      <c r="E185" s="76"/>
      <c r="F185" s="23">
        <v>2022</v>
      </c>
      <c r="G185" s="19">
        <v>1473394</v>
      </c>
      <c r="H185" s="19">
        <v>1281174</v>
      </c>
      <c r="I185" s="19">
        <v>35148</v>
      </c>
    </row>
    <row r="186" spans="1:9" ht="15">
      <c r="A186" s="50"/>
      <c r="B186" s="73"/>
      <c r="C186" s="70">
        <v>0</v>
      </c>
      <c r="D186" s="70">
        <v>0</v>
      </c>
      <c r="E186" s="70">
        <v>0</v>
      </c>
      <c r="F186" s="23">
        <v>2023</v>
      </c>
      <c r="G186" s="19">
        <v>1221228</v>
      </c>
      <c r="H186" s="19">
        <v>1068547</v>
      </c>
      <c r="I186" s="19">
        <v>21676</v>
      </c>
    </row>
    <row r="187" spans="1:9" ht="15">
      <c r="A187" s="50"/>
      <c r="B187" s="73"/>
      <c r="C187" s="72"/>
      <c r="D187" s="72"/>
      <c r="E187" s="72"/>
      <c r="F187" s="23">
        <v>2024</v>
      </c>
      <c r="G187" s="19">
        <v>133757</v>
      </c>
      <c r="H187" s="19">
        <v>89130</v>
      </c>
      <c r="I187" s="19">
        <v>33699</v>
      </c>
    </row>
    <row r="188" spans="1:9" ht="15.75">
      <c r="A188" s="51"/>
      <c r="B188" s="66"/>
      <c r="C188" s="21">
        <v>11025528</v>
      </c>
      <c r="D188" s="21">
        <v>9558240</v>
      </c>
      <c r="E188" s="21">
        <v>392415</v>
      </c>
      <c r="F188" s="35" t="s">
        <v>53</v>
      </c>
      <c r="G188" s="25">
        <v>11256793</v>
      </c>
      <c r="H188" s="25">
        <v>9776883</v>
      </c>
      <c r="I188" s="25">
        <v>405037</v>
      </c>
    </row>
    <row r="189" spans="1:9" ht="15">
      <c r="A189" s="54" t="s">
        <v>31</v>
      </c>
      <c r="B189" s="65" t="s">
        <v>32</v>
      </c>
      <c r="C189" s="74">
        <v>6453407</v>
      </c>
      <c r="D189" s="74">
        <v>5527655</v>
      </c>
      <c r="E189" s="74">
        <v>224381</v>
      </c>
      <c r="F189" s="23">
        <v>2014</v>
      </c>
      <c r="G189" s="19">
        <v>0</v>
      </c>
      <c r="H189" s="19">
        <v>0</v>
      </c>
      <c r="I189" s="19">
        <v>0</v>
      </c>
    </row>
    <row r="190" spans="1:9" ht="15">
      <c r="A190" s="50"/>
      <c r="B190" s="73"/>
      <c r="C190" s="75"/>
      <c r="D190" s="75"/>
      <c r="E190" s="75"/>
      <c r="F190" s="23">
        <v>2015</v>
      </c>
      <c r="G190" s="19">
        <v>1522</v>
      </c>
      <c r="H190" s="19">
        <v>1290</v>
      </c>
      <c r="I190" s="19">
        <v>0</v>
      </c>
    </row>
    <row r="191" spans="1:9" ht="15">
      <c r="A191" s="50"/>
      <c r="B191" s="73"/>
      <c r="C191" s="75"/>
      <c r="D191" s="75"/>
      <c r="E191" s="75"/>
      <c r="F191" s="23">
        <v>2016</v>
      </c>
      <c r="G191" s="19">
        <v>127177</v>
      </c>
      <c r="H191" s="19">
        <v>113664</v>
      </c>
      <c r="I191" s="19">
        <v>10804</v>
      </c>
    </row>
    <row r="192" spans="1:9" ht="15">
      <c r="A192" s="50"/>
      <c r="B192" s="73"/>
      <c r="C192" s="75"/>
      <c r="D192" s="75"/>
      <c r="E192" s="75"/>
      <c r="F192" s="23">
        <v>2017</v>
      </c>
      <c r="G192" s="19">
        <v>269099</v>
      </c>
      <c r="H192" s="19">
        <v>246397</v>
      </c>
      <c r="I192" s="19">
        <v>6071</v>
      </c>
    </row>
    <row r="193" spans="1:9" ht="15">
      <c r="A193" s="50"/>
      <c r="B193" s="73"/>
      <c r="C193" s="75"/>
      <c r="D193" s="75"/>
      <c r="E193" s="75"/>
      <c r="F193" s="23">
        <v>2018</v>
      </c>
      <c r="G193" s="19">
        <v>784591</v>
      </c>
      <c r="H193" s="19">
        <v>683976</v>
      </c>
      <c r="I193" s="19">
        <v>18107</v>
      </c>
    </row>
    <row r="194" spans="1:9" ht="15">
      <c r="A194" s="50"/>
      <c r="B194" s="73"/>
      <c r="C194" s="75"/>
      <c r="D194" s="75"/>
      <c r="E194" s="75"/>
      <c r="F194" s="23">
        <v>2019</v>
      </c>
      <c r="G194" s="19">
        <v>1375975</v>
      </c>
      <c r="H194" s="19">
        <v>1181625</v>
      </c>
      <c r="I194" s="19">
        <v>60934</v>
      </c>
    </row>
    <row r="195" spans="1:9" ht="15">
      <c r="A195" s="50"/>
      <c r="B195" s="73"/>
      <c r="C195" s="75"/>
      <c r="D195" s="75"/>
      <c r="E195" s="75"/>
      <c r="F195" s="23">
        <v>2020</v>
      </c>
      <c r="G195" s="19">
        <v>1206006</v>
      </c>
      <c r="H195" s="19">
        <v>1024730</v>
      </c>
      <c r="I195" s="19">
        <v>29316</v>
      </c>
    </row>
    <row r="196" spans="1:9" ht="15">
      <c r="A196" s="50"/>
      <c r="B196" s="73"/>
      <c r="C196" s="75"/>
      <c r="D196" s="75"/>
      <c r="E196" s="75"/>
      <c r="F196" s="23">
        <v>2021</v>
      </c>
      <c r="G196" s="19">
        <v>1045173</v>
      </c>
      <c r="H196" s="19">
        <v>887502</v>
      </c>
      <c r="I196" s="19">
        <v>26683</v>
      </c>
    </row>
    <row r="197" spans="1:9" ht="15">
      <c r="A197" s="50"/>
      <c r="B197" s="73"/>
      <c r="C197" s="76"/>
      <c r="D197" s="76"/>
      <c r="E197" s="76"/>
      <c r="F197" s="23">
        <v>2022</v>
      </c>
      <c r="G197" s="19">
        <v>967835</v>
      </c>
      <c r="H197" s="19">
        <v>842302</v>
      </c>
      <c r="I197" s="19">
        <v>16457</v>
      </c>
    </row>
    <row r="198" spans="1:9" ht="15">
      <c r="A198" s="50"/>
      <c r="B198" s="73"/>
      <c r="C198" s="70">
        <v>0</v>
      </c>
      <c r="D198" s="70">
        <v>0</v>
      </c>
      <c r="E198" s="70">
        <v>0</v>
      </c>
      <c r="F198" s="23">
        <v>2023</v>
      </c>
      <c r="G198" s="19">
        <v>530759</v>
      </c>
      <c r="H198" s="19">
        <v>458364</v>
      </c>
      <c r="I198" s="19">
        <v>13049</v>
      </c>
    </row>
    <row r="199" spans="1:9" ht="15">
      <c r="A199" s="50"/>
      <c r="B199" s="73"/>
      <c r="C199" s="72"/>
      <c r="D199" s="72"/>
      <c r="E199" s="72"/>
      <c r="F199" s="23">
        <v>2024</v>
      </c>
      <c r="G199" s="19">
        <v>170704</v>
      </c>
      <c r="H199" s="19">
        <v>112005</v>
      </c>
      <c r="I199" s="19">
        <v>44194</v>
      </c>
    </row>
    <row r="200" spans="1:9" ht="15.75">
      <c r="A200" s="51"/>
      <c r="B200" s="66"/>
      <c r="C200" s="21">
        <v>6453407</v>
      </c>
      <c r="D200" s="21">
        <v>5527655</v>
      </c>
      <c r="E200" s="21">
        <v>224381</v>
      </c>
      <c r="F200" s="35" t="s">
        <v>53</v>
      </c>
      <c r="G200" s="25">
        <v>6478841</v>
      </c>
      <c r="H200" s="25">
        <v>5551855</v>
      </c>
      <c r="I200" s="25">
        <v>225615</v>
      </c>
    </row>
    <row r="201" spans="1:9" ht="15">
      <c r="A201" s="54" t="s">
        <v>33</v>
      </c>
      <c r="B201" s="65" t="s">
        <v>42</v>
      </c>
      <c r="C201" s="74">
        <v>10656554</v>
      </c>
      <c r="D201" s="74">
        <v>8463910</v>
      </c>
      <c r="E201" s="74">
        <v>367580</v>
      </c>
      <c r="F201" s="23">
        <v>2014</v>
      </c>
      <c r="G201" s="19">
        <v>0</v>
      </c>
      <c r="H201" s="19">
        <v>0</v>
      </c>
      <c r="I201" s="19">
        <v>0</v>
      </c>
    </row>
    <row r="202" spans="1:9" ht="15">
      <c r="A202" s="50"/>
      <c r="B202" s="73"/>
      <c r="C202" s="75"/>
      <c r="D202" s="75"/>
      <c r="E202" s="75"/>
      <c r="F202" s="23">
        <v>2015</v>
      </c>
      <c r="G202" s="19">
        <v>2391</v>
      </c>
      <c r="H202" s="19">
        <v>2324</v>
      </c>
      <c r="I202" s="19">
        <v>67</v>
      </c>
    </row>
    <row r="203" spans="1:9" ht="15">
      <c r="A203" s="50"/>
      <c r="B203" s="73"/>
      <c r="C203" s="75"/>
      <c r="D203" s="75"/>
      <c r="E203" s="75"/>
      <c r="F203" s="23">
        <v>2016</v>
      </c>
      <c r="G203" s="19">
        <v>409174</v>
      </c>
      <c r="H203" s="19">
        <v>382956</v>
      </c>
      <c r="I203" s="19">
        <v>18669</v>
      </c>
    </row>
    <row r="204" spans="1:9" ht="15">
      <c r="A204" s="50"/>
      <c r="B204" s="73"/>
      <c r="C204" s="75"/>
      <c r="D204" s="75"/>
      <c r="E204" s="75"/>
      <c r="F204" s="23">
        <v>2017</v>
      </c>
      <c r="G204" s="19">
        <v>1129261</v>
      </c>
      <c r="H204" s="19">
        <v>1002551</v>
      </c>
      <c r="I204" s="19">
        <v>56546</v>
      </c>
    </row>
    <row r="205" spans="1:9" ht="15">
      <c r="A205" s="50"/>
      <c r="B205" s="73"/>
      <c r="C205" s="75"/>
      <c r="D205" s="75"/>
      <c r="E205" s="75"/>
      <c r="F205" s="23">
        <v>2018</v>
      </c>
      <c r="G205" s="19">
        <v>1573138</v>
      </c>
      <c r="H205" s="19">
        <v>1341919</v>
      </c>
      <c r="I205" s="19">
        <v>40985</v>
      </c>
    </row>
    <row r="206" spans="1:9" ht="15">
      <c r="A206" s="50"/>
      <c r="B206" s="73"/>
      <c r="C206" s="75"/>
      <c r="D206" s="75"/>
      <c r="E206" s="75"/>
      <c r="F206" s="23">
        <v>2019</v>
      </c>
      <c r="G206" s="19">
        <v>1793463</v>
      </c>
      <c r="H206" s="19">
        <v>1471996</v>
      </c>
      <c r="I206" s="19">
        <v>32898</v>
      </c>
    </row>
    <row r="207" spans="1:9" ht="15">
      <c r="A207" s="50"/>
      <c r="B207" s="73"/>
      <c r="C207" s="75"/>
      <c r="D207" s="75"/>
      <c r="E207" s="75"/>
      <c r="F207" s="23">
        <v>2020</v>
      </c>
      <c r="G207" s="19">
        <v>1492454</v>
      </c>
      <c r="H207" s="19">
        <v>1205163</v>
      </c>
      <c r="I207" s="19">
        <v>52792</v>
      </c>
    </row>
    <row r="208" spans="1:9" ht="15">
      <c r="A208" s="50"/>
      <c r="B208" s="73"/>
      <c r="C208" s="75"/>
      <c r="D208" s="75"/>
      <c r="E208" s="75"/>
      <c r="F208" s="23">
        <v>2021</v>
      </c>
      <c r="G208" s="19">
        <v>1151942</v>
      </c>
      <c r="H208" s="19">
        <v>907753</v>
      </c>
      <c r="I208" s="19">
        <v>31986</v>
      </c>
    </row>
    <row r="209" spans="1:9" ht="15">
      <c r="A209" s="50"/>
      <c r="B209" s="73"/>
      <c r="C209" s="76"/>
      <c r="D209" s="76"/>
      <c r="E209" s="76"/>
      <c r="F209" s="23">
        <v>2022</v>
      </c>
      <c r="G209" s="19">
        <v>1766137</v>
      </c>
      <c r="H209" s="19">
        <v>1268492</v>
      </c>
      <c r="I209" s="19">
        <v>28569</v>
      </c>
    </row>
    <row r="210" spans="1:9" ht="15">
      <c r="A210" s="50"/>
      <c r="B210" s="73"/>
      <c r="C210" s="70">
        <v>0</v>
      </c>
      <c r="D210" s="70">
        <v>0</v>
      </c>
      <c r="E210" s="70">
        <v>0</v>
      </c>
      <c r="F210" s="23">
        <v>2023</v>
      </c>
      <c r="G210" s="19">
        <v>1252153</v>
      </c>
      <c r="H210" s="19">
        <v>895085</v>
      </c>
      <c r="I210" s="19">
        <v>26075</v>
      </c>
    </row>
    <row r="211" spans="1:9" ht="15">
      <c r="A211" s="50"/>
      <c r="B211" s="73"/>
      <c r="C211" s="72"/>
      <c r="D211" s="72"/>
      <c r="E211" s="72"/>
      <c r="F211" s="23">
        <v>2024</v>
      </c>
      <c r="G211" s="19">
        <v>162702</v>
      </c>
      <c r="H211" s="19">
        <v>58886</v>
      </c>
      <c r="I211" s="19">
        <v>82039</v>
      </c>
    </row>
    <row r="212" spans="1:9" ht="15.75">
      <c r="A212" s="51"/>
      <c r="B212" s="66"/>
      <c r="C212" s="21">
        <v>10656554</v>
      </c>
      <c r="D212" s="21">
        <v>8463910</v>
      </c>
      <c r="E212" s="21">
        <v>367580</v>
      </c>
      <c r="F212" s="35" t="s">
        <v>53</v>
      </c>
      <c r="G212" s="25">
        <v>10732815</v>
      </c>
      <c r="H212" s="25">
        <v>8537125</v>
      </c>
      <c r="I212" s="25">
        <v>370626</v>
      </c>
    </row>
    <row r="213" spans="1:9" ht="15">
      <c r="A213" s="54" t="s">
        <v>35</v>
      </c>
      <c r="B213" s="65" t="s">
        <v>36</v>
      </c>
      <c r="C213" s="74">
        <v>18678876</v>
      </c>
      <c r="D213" s="74">
        <v>15885094</v>
      </c>
      <c r="E213" s="74">
        <v>639979</v>
      </c>
      <c r="F213" s="23">
        <v>2014</v>
      </c>
      <c r="G213" s="19">
        <v>0</v>
      </c>
      <c r="H213" s="19">
        <v>0</v>
      </c>
      <c r="I213" s="19">
        <v>0</v>
      </c>
    </row>
    <row r="214" spans="1:9" ht="15">
      <c r="A214" s="50"/>
      <c r="B214" s="73"/>
      <c r="C214" s="75"/>
      <c r="D214" s="75"/>
      <c r="E214" s="75"/>
      <c r="F214" s="23">
        <v>2015</v>
      </c>
      <c r="G214" s="19">
        <v>13075</v>
      </c>
      <c r="H214" s="19">
        <v>12896</v>
      </c>
      <c r="I214" s="19">
        <v>179</v>
      </c>
    </row>
    <row r="215" spans="1:9" ht="15">
      <c r="A215" s="50"/>
      <c r="B215" s="73"/>
      <c r="C215" s="75"/>
      <c r="D215" s="75"/>
      <c r="E215" s="75"/>
      <c r="F215" s="23">
        <v>2016</v>
      </c>
      <c r="G215" s="19">
        <v>497862</v>
      </c>
      <c r="H215" s="19">
        <v>469969</v>
      </c>
      <c r="I215" s="19">
        <v>4636</v>
      </c>
    </row>
    <row r="216" spans="1:9" ht="15">
      <c r="A216" s="50"/>
      <c r="B216" s="73"/>
      <c r="C216" s="75"/>
      <c r="D216" s="75"/>
      <c r="E216" s="75"/>
      <c r="F216" s="23">
        <v>2017</v>
      </c>
      <c r="G216" s="19">
        <v>1231032</v>
      </c>
      <c r="H216" s="19">
        <v>1123274</v>
      </c>
      <c r="I216" s="19">
        <v>23941</v>
      </c>
    </row>
    <row r="217" spans="1:9" ht="15">
      <c r="A217" s="50"/>
      <c r="B217" s="73"/>
      <c r="C217" s="75"/>
      <c r="D217" s="75"/>
      <c r="E217" s="75"/>
      <c r="F217" s="23">
        <v>2018</v>
      </c>
      <c r="G217" s="19">
        <v>2114812</v>
      </c>
      <c r="H217" s="19">
        <v>1818026</v>
      </c>
      <c r="I217" s="19">
        <v>59759</v>
      </c>
    </row>
    <row r="218" spans="1:9" ht="15">
      <c r="A218" s="50"/>
      <c r="B218" s="73"/>
      <c r="C218" s="75"/>
      <c r="D218" s="75"/>
      <c r="E218" s="75"/>
      <c r="F218" s="23">
        <v>2019</v>
      </c>
      <c r="G218" s="19">
        <v>2544614</v>
      </c>
      <c r="H218" s="19">
        <v>2199656</v>
      </c>
      <c r="I218" s="19">
        <v>65259</v>
      </c>
    </row>
    <row r="219" spans="1:9" ht="15">
      <c r="A219" s="50"/>
      <c r="B219" s="73"/>
      <c r="C219" s="75"/>
      <c r="D219" s="75"/>
      <c r="E219" s="75"/>
      <c r="F219" s="23">
        <v>2020</v>
      </c>
      <c r="G219" s="19">
        <v>3112899</v>
      </c>
      <c r="H219" s="19">
        <v>2648722</v>
      </c>
      <c r="I219" s="19">
        <v>103346</v>
      </c>
    </row>
    <row r="220" spans="1:9" ht="15">
      <c r="A220" s="50"/>
      <c r="B220" s="73"/>
      <c r="C220" s="75"/>
      <c r="D220" s="75"/>
      <c r="E220" s="75"/>
      <c r="F220" s="23">
        <v>2021</v>
      </c>
      <c r="G220" s="19">
        <v>2932267</v>
      </c>
      <c r="H220" s="19">
        <v>2457205</v>
      </c>
      <c r="I220" s="19">
        <v>134402</v>
      </c>
    </row>
    <row r="221" spans="1:9" ht="15">
      <c r="A221" s="50"/>
      <c r="B221" s="73"/>
      <c r="C221" s="76"/>
      <c r="D221" s="76"/>
      <c r="E221" s="76"/>
      <c r="F221" s="23">
        <v>2022</v>
      </c>
      <c r="G221" s="19">
        <v>2924735</v>
      </c>
      <c r="H221" s="19">
        <v>2426915</v>
      </c>
      <c r="I221" s="19">
        <v>111059</v>
      </c>
    </row>
    <row r="222" spans="1:9" ht="15">
      <c r="A222" s="50"/>
      <c r="B222" s="73"/>
      <c r="C222" s="70">
        <v>0</v>
      </c>
      <c r="D222" s="70">
        <v>0</v>
      </c>
      <c r="E222" s="70">
        <v>0</v>
      </c>
      <c r="F222" s="23">
        <v>2023</v>
      </c>
      <c r="G222" s="19">
        <v>2371071</v>
      </c>
      <c r="H222" s="19">
        <v>2021789</v>
      </c>
      <c r="I222" s="19">
        <v>27084</v>
      </c>
    </row>
    <row r="223" spans="1:9" ht="15">
      <c r="A223" s="50"/>
      <c r="B223" s="73"/>
      <c r="C223" s="72"/>
      <c r="D223" s="72"/>
      <c r="E223" s="72"/>
      <c r="F223" s="23">
        <v>2024</v>
      </c>
      <c r="G223" s="19">
        <v>985388</v>
      </c>
      <c r="H223" s="19">
        <v>750186</v>
      </c>
      <c r="I223" s="19">
        <v>115649</v>
      </c>
    </row>
    <row r="224" spans="1:9" ht="15.75">
      <c r="A224" s="51"/>
      <c r="B224" s="66"/>
      <c r="C224" s="21">
        <v>18678876</v>
      </c>
      <c r="D224" s="21">
        <v>15885094</v>
      </c>
      <c r="E224" s="21">
        <v>639979</v>
      </c>
      <c r="F224" s="35" t="s">
        <v>53</v>
      </c>
      <c r="G224" s="25">
        <v>18727755</v>
      </c>
      <c r="H224" s="25">
        <v>15928638</v>
      </c>
      <c r="I224" s="25">
        <v>645314</v>
      </c>
    </row>
    <row r="225" spans="1:9" ht="15" customHeight="1">
      <c r="A225" s="54" t="s">
        <v>13</v>
      </c>
      <c r="B225" s="65" t="s">
        <v>34</v>
      </c>
      <c r="C225" s="74">
        <v>7424782</v>
      </c>
      <c r="D225" s="74">
        <v>6213311</v>
      </c>
      <c r="E225" s="74">
        <v>258692</v>
      </c>
      <c r="F225" s="23">
        <v>2014</v>
      </c>
      <c r="G225" s="19">
        <v>0</v>
      </c>
      <c r="H225" s="19">
        <v>0</v>
      </c>
      <c r="I225" s="19">
        <v>0</v>
      </c>
    </row>
    <row r="226" spans="1:9" ht="15" customHeight="1">
      <c r="A226" s="50"/>
      <c r="B226" s="73"/>
      <c r="C226" s="75"/>
      <c r="D226" s="75"/>
      <c r="E226" s="75"/>
      <c r="F226" s="23">
        <v>2015</v>
      </c>
      <c r="G226" s="19">
        <v>3309</v>
      </c>
      <c r="H226" s="19">
        <v>3309</v>
      </c>
      <c r="I226" s="19">
        <v>0</v>
      </c>
    </row>
    <row r="227" spans="1:9" ht="15" customHeight="1">
      <c r="A227" s="50"/>
      <c r="B227" s="73"/>
      <c r="C227" s="75"/>
      <c r="D227" s="75"/>
      <c r="E227" s="75"/>
      <c r="F227" s="23">
        <v>2016</v>
      </c>
      <c r="G227" s="19">
        <v>124858</v>
      </c>
      <c r="H227" s="19">
        <v>113180</v>
      </c>
      <c r="I227" s="19">
        <v>5594</v>
      </c>
    </row>
    <row r="228" spans="1:9" ht="15" customHeight="1">
      <c r="A228" s="50"/>
      <c r="B228" s="73"/>
      <c r="C228" s="75"/>
      <c r="D228" s="75"/>
      <c r="E228" s="75"/>
      <c r="F228" s="23">
        <v>2017</v>
      </c>
      <c r="G228" s="19">
        <v>490047</v>
      </c>
      <c r="H228" s="19">
        <v>446662</v>
      </c>
      <c r="I228" s="19">
        <v>21178</v>
      </c>
    </row>
    <row r="229" spans="1:9" ht="15" customHeight="1">
      <c r="A229" s="50"/>
      <c r="B229" s="73"/>
      <c r="C229" s="75"/>
      <c r="D229" s="75"/>
      <c r="E229" s="75"/>
      <c r="F229" s="23">
        <v>2018</v>
      </c>
      <c r="G229" s="19">
        <v>924775</v>
      </c>
      <c r="H229" s="19">
        <v>773326</v>
      </c>
      <c r="I229" s="19">
        <v>33278</v>
      </c>
    </row>
    <row r="230" spans="1:9" ht="15" customHeight="1">
      <c r="A230" s="50"/>
      <c r="B230" s="73"/>
      <c r="C230" s="75"/>
      <c r="D230" s="75"/>
      <c r="E230" s="75"/>
      <c r="F230" s="23">
        <v>2019</v>
      </c>
      <c r="G230" s="19">
        <v>1188470</v>
      </c>
      <c r="H230" s="19">
        <v>994790</v>
      </c>
      <c r="I230" s="19">
        <v>29879</v>
      </c>
    </row>
    <row r="231" spans="1:9" ht="15" customHeight="1">
      <c r="A231" s="50"/>
      <c r="B231" s="73"/>
      <c r="C231" s="75"/>
      <c r="D231" s="75"/>
      <c r="E231" s="75"/>
      <c r="F231" s="23">
        <v>2020</v>
      </c>
      <c r="G231" s="19">
        <v>1341257</v>
      </c>
      <c r="H231" s="19">
        <v>1135725</v>
      </c>
      <c r="I231" s="19">
        <v>33315</v>
      </c>
    </row>
    <row r="232" spans="1:9" ht="15" customHeight="1">
      <c r="A232" s="50"/>
      <c r="B232" s="73"/>
      <c r="C232" s="75"/>
      <c r="D232" s="75"/>
      <c r="E232" s="75"/>
      <c r="F232" s="23">
        <v>2021</v>
      </c>
      <c r="G232" s="19">
        <v>1008975</v>
      </c>
      <c r="H232" s="19">
        <v>883170</v>
      </c>
      <c r="I232" s="19">
        <v>26609</v>
      </c>
    </row>
    <row r="233" spans="1:9" ht="15" customHeight="1">
      <c r="A233" s="50"/>
      <c r="B233" s="73"/>
      <c r="C233" s="76"/>
      <c r="D233" s="76"/>
      <c r="E233" s="76"/>
      <c r="F233" s="23">
        <v>2022</v>
      </c>
      <c r="G233" s="19">
        <v>1251892</v>
      </c>
      <c r="H233" s="19">
        <v>1025624</v>
      </c>
      <c r="I233" s="19">
        <v>31001</v>
      </c>
    </row>
    <row r="234" spans="1:9" ht="15" customHeight="1">
      <c r="A234" s="50"/>
      <c r="B234" s="73"/>
      <c r="C234" s="70">
        <v>0</v>
      </c>
      <c r="D234" s="70">
        <v>0</v>
      </c>
      <c r="E234" s="70">
        <v>0</v>
      </c>
      <c r="F234" s="23">
        <v>2023</v>
      </c>
      <c r="G234" s="19">
        <v>963783</v>
      </c>
      <c r="H234" s="19">
        <v>790090</v>
      </c>
      <c r="I234" s="19">
        <v>23310</v>
      </c>
    </row>
    <row r="235" spans="1:9" ht="15" customHeight="1">
      <c r="A235" s="50"/>
      <c r="B235" s="73"/>
      <c r="C235" s="72"/>
      <c r="D235" s="72"/>
      <c r="E235" s="72"/>
      <c r="F235" s="23">
        <v>2024</v>
      </c>
      <c r="G235" s="19">
        <v>214861</v>
      </c>
      <c r="H235" s="19">
        <v>133681</v>
      </c>
      <c r="I235" s="19">
        <v>55727</v>
      </c>
    </row>
    <row r="236" spans="1:9" ht="15.75">
      <c r="A236" s="51"/>
      <c r="B236" s="66"/>
      <c r="C236" s="21">
        <v>7424782</v>
      </c>
      <c r="D236" s="21">
        <v>6213311</v>
      </c>
      <c r="E236" s="21">
        <v>258692</v>
      </c>
      <c r="F236" s="35" t="s">
        <v>53</v>
      </c>
      <c r="G236" s="25">
        <v>7512227</v>
      </c>
      <c r="H236" s="25">
        <v>6299557</v>
      </c>
      <c r="I236" s="25">
        <v>259891</v>
      </c>
    </row>
    <row r="237" spans="1:9" ht="15">
      <c r="A237" s="54" t="s">
        <v>17</v>
      </c>
      <c r="B237" s="65" t="s">
        <v>39</v>
      </c>
      <c r="C237" s="74">
        <v>9108953</v>
      </c>
      <c r="D237" s="74">
        <v>7869307</v>
      </c>
      <c r="E237" s="74">
        <v>336482</v>
      </c>
      <c r="F237" s="23">
        <v>2014</v>
      </c>
      <c r="G237" s="19">
        <v>0</v>
      </c>
      <c r="H237" s="19">
        <v>0</v>
      </c>
      <c r="I237" s="19">
        <v>0</v>
      </c>
    </row>
    <row r="238" spans="1:9" ht="15">
      <c r="A238" s="50"/>
      <c r="B238" s="73"/>
      <c r="C238" s="75"/>
      <c r="D238" s="75"/>
      <c r="E238" s="75"/>
      <c r="F238" s="23">
        <v>2015</v>
      </c>
      <c r="G238" s="19">
        <v>5161</v>
      </c>
      <c r="H238" s="19">
        <v>5161</v>
      </c>
      <c r="I238" s="19">
        <v>0</v>
      </c>
    </row>
    <row r="239" spans="1:9" ht="15">
      <c r="A239" s="50"/>
      <c r="B239" s="73"/>
      <c r="C239" s="75"/>
      <c r="D239" s="75"/>
      <c r="E239" s="75"/>
      <c r="F239" s="23">
        <v>2016</v>
      </c>
      <c r="G239" s="19">
        <v>60332</v>
      </c>
      <c r="H239" s="19">
        <v>52081</v>
      </c>
      <c r="I239" s="19">
        <v>2178</v>
      </c>
    </row>
    <row r="240" spans="1:9" ht="15">
      <c r="A240" s="50"/>
      <c r="B240" s="73"/>
      <c r="C240" s="75"/>
      <c r="D240" s="75"/>
      <c r="E240" s="75"/>
      <c r="F240" s="23">
        <v>2017</v>
      </c>
      <c r="G240" s="19">
        <v>569435</v>
      </c>
      <c r="H240" s="19">
        <v>521128</v>
      </c>
      <c r="I240" s="19">
        <v>20456</v>
      </c>
    </row>
    <row r="241" spans="1:9" ht="15">
      <c r="A241" s="50"/>
      <c r="B241" s="73"/>
      <c r="C241" s="75"/>
      <c r="D241" s="75"/>
      <c r="E241" s="75"/>
      <c r="F241" s="23">
        <v>2018</v>
      </c>
      <c r="G241" s="19">
        <v>1082431</v>
      </c>
      <c r="H241" s="19">
        <v>921222</v>
      </c>
      <c r="I241" s="19">
        <v>44412</v>
      </c>
    </row>
    <row r="242" spans="1:9" ht="15">
      <c r="A242" s="50"/>
      <c r="B242" s="73"/>
      <c r="C242" s="75"/>
      <c r="D242" s="75"/>
      <c r="E242" s="75"/>
      <c r="F242" s="23">
        <v>2019</v>
      </c>
      <c r="G242" s="19">
        <v>1552783</v>
      </c>
      <c r="H242" s="19">
        <v>1378898</v>
      </c>
      <c r="I242" s="19">
        <v>53691</v>
      </c>
    </row>
    <row r="243" spans="1:9" ht="15">
      <c r="A243" s="50"/>
      <c r="B243" s="73"/>
      <c r="C243" s="75"/>
      <c r="D243" s="75"/>
      <c r="E243" s="75"/>
      <c r="F243" s="23">
        <v>2020</v>
      </c>
      <c r="G243" s="19">
        <v>1640905</v>
      </c>
      <c r="H243" s="19">
        <v>1444707</v>
      </c>
      <c r="I243" s="19">
        <v>47731</v>
      </c>
    </row>
    <row r="244" spans="1:9" ht="15">
      <c r="A244" s="50"/>
      <c r="B244" s="73"/>
      <c r="C244" s="75"/>
      <c r="D244" s="75"/>
      <c r="E244" s="75"/>
      <c r="F244" s="23">
        <v>2021</v>
      </c>
      <c r="G244" s="19">
        <v>1221801</v>
      </c>
      <c r="H244" s="19">
        <v>1067025</v>
      </c>
      <c r="I244" s="19">
        <v>46210</v>
      </c>
    </row>
    <row r="245" spans="1:9" ht="15">
      <c r="A245" s="50"/>
      <c r="B245" s="73"/>
      <c r="C245" s="76"/>
      <c r="D245" s="76"/>
      <c r="E245" s="76"/>
      <c r="F245" s="23">
        <v>2022</v>
      </c>
      <c r="G245" s="19">
        <v>1589646</v>
      </c>
      <c r="H245" s="19">
        <v>1335072</v>
      </c>
      <c r="I245" s="19">
        <v>50927</v>
      </c>
    </row>
    <row r="246" spans="1:9" ht="15">
      <c r="A246" s="50"/>
      <c r="B246" s="73"/>
      <c r="C246" s="70">
        <v>0</v>
      </c>
      <c r="D246" s="70">
        <v>0</v>
      </c>
      <c r="E246" s="70">
        <v>0</v>
      </c>
      <c r="F246" s="23">
        <v>2023</v>
      </c>
      <c r="G246" s="19">
        <v>1179427</v>
      </c>
      <c r="H246" s="19">
        <v>989622</v>
      </c>
      <c r="I246" s="19">
        <v>38851</v>
      </c>
    </row>
    <row r="247" spans="1:9" ht="15">
      <c r="A247" s="50"/>
      <c r="B247" s="73"/>
      <c r="C247" s="72"/>
      <c r="D247" s="72"/>
      <c r="E247" s="72"/>
      <c r="F247" s="23">
        <v>2024</v>
      </c>
      <c r="G247" s="19">
        <v>208798</v>
      </c>
      <c r="H247" s="19">
        <v>154391</v>
      </c>
      <c r="I247" s="19">
        <v>33792</v>
      </c>
    </row>
    <row r="248" spans="1:9" ht="15.75">
      <c r="A248" s="51"/>
      <c r="B248" s="66"/>
      <c r="C248" s="21">
        <v>9108953</v>
      </c>
      <c r="D248" s="21">
        <v>7869307</v>
      </c>
      <c r="E248" s="21">
        <v>336482</v>
      </c>
      <c r="F248" s="35" t="s">
        <v>53</v>
      </c>
      <c r="G248" s="25">
        <v>9110719</v>
      </c>
      <c r="H248" s="25">
        <v>7869307</v>
      </c>
      <c r="I248" s="25">
        <v>338248</v>
      </c>
    </row>
    <row r="249" spans="1:9" ht="15">
      <c r="A249" s="54" t="s">
        <v>14</v>
      </c>
      <c r="B249" s="65" t="s">
        <v>67</v>
      </c>
      <c r="C249" s="74">
        <v>12982772</v>
      </c>
      <c r="D249" s="74">
        <v>11085958</v>
      </c>
      <c r="E249" s="74">
        <v>468114</v>
      </c>
      <c r="F249" s="23">
        <v>2014</v>
      </c>
      <c r="G249" s="19">
        <v>0</v>
      </c>
      <c r="H249" s="19">
        <v>0</v>
      </c>
      <c r="I249" s="19">
        <v>0</v>
      </c>
    </row>
    <row r="250" spans="1:9" ht="15">
      <c r="A250" s="50"/>
      <c r="B250" s="73"/>
      <c r="C250" s="75"/>
      <c r="D250" s="75"/>
      <c r="E250" s="75"/>
      <c r="F250" s="23">
        <v>2015</v>
      </c>
      <c r="G250" s="19">
        <v>16281</v>
      </c>
      <c r="H250" s="19">
        <v>16281</v>
      </c>
      <c r="I250" s="19">
        <v>0</v>
      </c>
    </row>
    <row r="251" spans="1:9" ht="15">
      <c r="A251" s="50"/>
      <c r="B251" s="73"/>
      <c r="C251" s="75"/>
      <c r="D251" s="75"/>
      <c r="E251" s="75"/>
      <c r="F251" s="23">
        <v>2016</v>
      </c>
      <c r="G251" s="19">
        <v>436730</v>
      </c>
      <c r="H251" s="19">
        <v>419344</v>
      </c>
      <c r="I251" s="19">
        <v>4812</v>
      </c>
    </row>
    <row r="252" spans="1:9" ht="15">
      <c r="A252" s="50"/>
      <c r="B252" s="73"/>
      <c r="C252" s="75"/>
      <c r="D252" s="75"/>
      <c r="E252" s="75"/>
      <c r="F252" s="23">
        <v>2017</v>
      </c>
      <c r="G252" s="19">
        <v>951275</v>
      </c>
      <c r="H252" s="19">
        <v>865366</v>
      </c>
      <c r="I252" s="19">
        <v>22249</v>
      </c>
    </row>
    <row r="253" spans="1:9" ht="15">
      <c r="A253" s="50"/>
      <c r="B253" s="73"/>
      <c r="C253" s="75"/>
      <c r="D253" s="75"/>
      <c r="E253" s="75"/>
      <c r="F253" s="23">
        <v>2018</v>
      </c>
      <c r="G253" s="19">
        <v>1814394</v>
      </c>
      <c r="H253" s="19">
        <v>1542035</v>
      </c>
      <c r="I253" s="19">
        <v>49470</v>
      </c>
    </row>
    <row r="254" spans="1:9" ht="15">
      <c r="A254" s="50"/>
      <c r="B254" s="73"/>
      <c r="C254" s="75"/>
      <c r="D254" s="75"/>
      <c r="E254" s="75"/>
      <c r="F254" s="23">
        <v>2019</v>
      </c>
      <c r="G254" s="19">
        <v>2225798</v>
      </c>
      <c r="H254" s="19">
        <v>1901725</v>
      </c>
      <c r="I254" s="19">
        <v>64950</v>
      </c>
    </row>
    <row r="255" spans="1:9" ht="15">
      <c r="A255" s="50"/>
      <c r="B255" s="73"/>
      <c r="C255" s="75"/>
      <c r="D255" s="75"/>
      <c r="E255" s="75"/>
      <c r="F255" s="23">
        <v>2020</v>
      </c>
      <c r="G255" s="19">
        <v>2143567</v>
      </c>
      <c r="H255" s="19">
        <v>1832104</v>
      </c>
      <c r="I255" s="19">
        <v>96567</v>
      </c>
    </row>
    <row r="256" spans="1:9" ht="15">
      <c r="A256" s="50"/>
      <c r="B256" s="73"/>
      <c r="C256" s="75"/>
      <c r="D256" s="75"/>
      <c r="E256" s="75"/>
      <c r="F256" s="23">
        <v>2021</v>
      </c>
      <c r="G256" s="19">
        <v>1593793</v>
      </c>
      <c r="H256" s="19">
        <v>1331483</v>
      </c>
      <c r="I256" s="19">
        <v>76311</v>
      </c>
    </row>
    <row r="257" spans="1:9" ht="15">
      <c r="A257" s="50"/>
      <c r="B257" s="73"/>
      <c r="C257" s="76"/>
      <c r="D257" s="76"/>
      <c r="E257" s="76"/>
      <c r="F257" s="23">
        <v>2022</v>
      </c>
      <c r="G257" s="19">
        <v>1911321</v>
      </c>
      <c r="H257" s="19">
        <v>1607142</v>
      </c>
      <c r="I257" s="19">
        <v>67988</v>
      </c>
    </row>
    <row r="258" spans="1:9" ht="15">
      <c r="A258" s="50"/>
      <c r="B258" s="73"/>
      <c r="C258" s="70">
        <v>0</v>
      </c>
      <c r="D258" s="70">
        <v>0</v>
      </c>
      <c r="E258" s="70">
        <v>0</v>
      </c>
      <c r="F258" s="23">
        <v>2023</v>
      </c>
      <c r="G258" s="19">
        <v>1385128</v>
      </c>
      <c r="H258" s="19">
        <v>1172067</v>
      </c>
      <c r="I258" s="19">
        <v>40810</v>
      </c>
    </row>
    <row r="259" spans="1:9" ht="15">
      <c r="A259" s="50"/>
      <c r="B259" s="73"/>
      <c r="C259" s="72"/>
      <c r="D259" s="72"/>
      <c r="E259" s="72"/>
      <c r="F259" s="23">
        <v>2024</v>
      </c>
      <c r="G259" s="19">
        <v>525099</v>
      </c>
      <c r="H259" s="19">
        <v>415867</v>
      </c>
      <c r="I259" s="19">
        <v>48115</v>
      </c>
    </row>
    <row r="260" spans="1:9" ht="15.75">
      <c r="A260" s="51"/>
      <c r="B260" s="66"/>
      <c r="C260" s="21">
        <v>12982772</v>
      </c>
      <c r="D260" s="21">
        <v>11085958</v>
      </c>
      <c r="E260" s="21">
        <v>468114</v>
      </c>
      <c r="F260" s="35" t="s">
        <v>53</v>
      </c>
      <c r="G260" s="25">
        <v>13003386</v>
      </c>
      <c r="H260" s="25">
        <v>11103414</v>
      </c>
      <c r="I260" s="25">
        <v>471272</v>
      </c>
    </row>
    <row r="261" spans="1:9" ht="15">
      <c r="A261" s="54" t="s">
        <v>15</v>
      </c>
      <c r="B261" s="65" t="s">
        <v>44</v>
      </c>
      <c r="C261" s="74">
        <v>8436555</v>
      </c>
      <c r="D261" s="74">
        <v>7265373</v>
      </c>
      <c r="E261" s="74">
        <v>273573</v>
      </c>
      <c r="F261" s="23">
        <v>2014</v>
      </c>
      <c r="G261" s="19">
        <v>0</v>
      </c>
      <c r="H261" s="19">
        <v>0</v>
      </c>
      <c r="I261" s="19">
        <v>0</v>
      </c>
    </row>
    <row r="262" spans="1:9" ht="15">
      <c r="A262" s="50"/>
      <c r="B262" s="73"/>
      <c r="C262" s="75"/>
      <c r="D262" s="75"/>
      <c r="E262" s="75"/>
      <c r="F262" s="23">
        <v>2015</v>
      </c>
      <c r="G262" s="19">
        <v>0</v>
      </c>
      <c r="H262" s="19">
        <v>0</v>
      </c>
      <c r="I262" s="19">
        <v>0</v>
      </c>
    </row>
    <row r="263" spans="1:9" ht="15">
      <c r="A263" s="50"/>
      <c r="B263" s="73"/>
      <c r="C263" s="75"/>
      <c r="D263" s="75"/>
      <c r="E263" s="75"/>
      <c r="F263" s="23">
        <v>2016</v>
      </c>
      <c r="G263" s="19">
        <v>236336</v>
      </c>
      <c r="H263" s="19">
        <v>229248</v>
      </c>
      <c r="I263" s="19">
        <v>388</v>
      </c>
    </row>
    <row r="264" spans="1:9" ht="15">
      <c r="A264" s="50"/>
      <c r="B264" s="73"/>
      <c r="C264" s="75"/>
      <c r="D264" s="75"/>
      <c r="E264" s="75"/>
      <c r="F264" s="23">
        <v>2017</v>
      </c>
      <c r="G264" s="19">
        <v>552737</v>
      </c>
      <c r="H264" s="19">
        <v>501528</v>
      </c>
      <c r="I264" s="19">
        <v>9238</v>
      </c>
    </row>
    <row r="265" spans="1:9" ht="15">
      <c r="A265" s="50"/>
      <c r="B265" s="73"/>
      <c r="C265" s="75"/>
      <c r="D265" s="75"/>
      <c r="E265" s="75"/>
      <c r="F265" s="23">
        <v>2018</v>
      </c>
      <c r="G265" s="19">
        <v>1410653</v>
      </c>
      <c r="H265" s="19">
        <v>1221660</v>
      </c>
      <c r="I265" s="19">
        <v>30530</v>
      </c>
    </row>
    <row r="266" spans="1:9" ht="15">
      <c r="A266" s="50"/>
      <c r="B266" s="73"/>
      <c r="C266" s="75"/>
      <c r="D266" s="75"/>
      <c r="E266" s="75"/>
      <c r="F266" s="23">
        <v>2019</v>
      </c>
      <c r="G266" s="19">
        <v>1149151</v>
      </c>
      <c r="H266" s="19">
        <v>974981</v>
      </c>
      <c r="I266" s="19">
        <v>30062</v>
      </c>
    </row>
    <row r="267" spans="1:9" ht="15">
      <c r="A267" s="50"/>
      <c r="B267" s="73"/>
      <c r="C267" s="75"/>
      <c r="D267" s="75"/>
      <c r="E267" s="75"/>
      <c r="F267" s="23">
        <v>2020</v>
      </c>
      <c r="G267" s="19">
        <v>1388007</v>
      </c>
      <c r="H267" s="19">
        <v>1199572</v>
      </c>
      <c r="I267" s="19">
        <v>52497</v>
      </c>
    </row>
    <row r="268" spans="1:9" ht="15">
      <c r="A268" s="50"/>
      <c r="B268" s="73"/>
      <c r="C268" s="75"/>
      <c r="D268" s="75"/>
      <c r="E268" s="75"/>
      <c r="F268" s="23">
        <v>2021</v>
      </c>
      <c r="G268" s="19">
        <v>1319210</v>
      </c>
      <c r="H268" s="19">
        <v>1129177</v>
      </c>
      <c r="I268" s="19">
        <v>46577</v>
      </c>
    </row>
    <row r="269" spans="1:9" ht="15">
      <c r="A269" s="50"/>
      <c r="B269" s="73"/>
      <c r="C269" s="76"/>
      <c r="D269" s="76"/>
      <c r="E269" s="76"/>
      <c r="F269" s="23">
        <v>2022</v>
      </c>
      <c r="G269" s="19">
        <v>1094596</v>
      </c>
      <c r="H269" s="19">
        <v>928357</v>
      </c>
      <c r="I269" s="19">
        <v>46351</v>
      </c>
    </row>
    <row r="270" spans="1:9" ht="15">
      <c r="A270" s="50"/>
      <c r="B270" s="73"/>
      <c r="C270" s="70">
        <v>0</v>
      </c>
      <c r="D270" s="70">
        <v>0</v>
      </c>
      <c r="E270" s="70">
        <v>0</v>
      </c>
      <c r="F270" s="23">
        <v>2023</v>
      </c>
      <c r="G270" s="19">
        <v>920804</v>
      </c>
      <c r="H270" s="19">
        <v>793274</v>
      </c>
      <c r="I270" s="19">
        <v>25086</v>
      </c>
    </row>
    <row r="271" spans="1:9" ht="15">
      <c r="A271" s="50"/>
      <c r="B271" s="73"/>
      <c r="C271" s="72"/>
      <c r="D271" s="72"/>
      <c r="E271" s="72"/>
      <c r="F271" s="23">
        <v>2024</v>
      </c>
      <c r="G271" s="19">
        <v>427079</v>
      </c>
      <c r="H271" s="19">
        <v>345665</v>
      </c>
      <c r="I271" s="19">
        <v>36773</v>
      </c>
    </row>
    <row r="272" spans="1:9" ht="15.75">
      <c r="A272" s="51"/>
      <c r="B272" s="66"/>
      <c r="C272" s="21">
        <v>8436555</v>
      </c>
      <c r="D272" s="21">
        <v>7265373</v>
      </c>
      <c r="E272" s="21">
        <v>273573</v>
      </c>
      <c r="F272" s="35" t="s">
        <v>53</v>
      </c>
      <c r="G272" s="25">
        <v>8498573</v>
      </c>
      <c r="H272" s="25">
        <v>7323462</v>
      </c>
      <c r="I272" s="25">
        <v>277502</v>
      </c>
    </row>
    <row r="273" spans="1:9" ht="15" customHeight="1">
      <c r="A273" s="54" t="s">
        <v>56</v>
      </c>
      <c r="B273" s="65" t="s">
        <v>49</v>
      </c>
      <c r="C273" s="74">
        <v>23217233</v>
      </c>
      <c r="D273" s="74">
        <v>17419829</v>
      </c>
      <c r="E273" s="74">
        <v>3740925</v>
      </c>
      <c r="F273" s="23">
        <v>2015</v>
      </c>
      <c r="G273" s="19">
        <v>70</v>
      </c>
      <c r="H273" s="19">
        <v>70</v>
      </c>
      <c r="I273" s="19">
        <v>0</v>
      </c>
    </row>
    <row r="274" spans="1:9" ht="15" customHeight="1">
      <c r="A274" s="50"/>
      <c r="B274" s="73"/>
      <c r="C274" s="75"/>
      <c r="D274" s="75"/>
      <c r="E274" s="75"/>
      <c r="F274" s="23">
        <v>2016</v>
      </c>
      <c r="G274" s="19">
        <v>59734</v>
      </c>
      <c r="H274" s="19">
        <v>48317</v>
      </c>
      <c r="I274" s="19">
        <v>7282</v>
      </c>
    </row>
    <row r="275" spans="1:9" ht="15" customHeight="1">
      <c r="A275" s="50"/>
      <c r="B275" s="73"/>
      <c r="C275" s="75"/>
      <c r="D275" s="75"/>
      <c r="E275" s="75"/>
      <c r="F275" s="23">
        <v>2017</v>
      </c>
      <c r="G275" s="19">
        <v>1581077</v>
      </c>
      <c r="H275" s="19">
        <v>1255970</v>
      </c>
      <c r="I275" s="19">
        <v>223607</v>
      </c>
    </row>
    <row r="276" spans="1:9" ht="15" customHeight="1">
      <c r="A276" s="50"/>
      <c r="B276" s="73"/>
      <c r="C276" s="75"/>
      <c r="D276" s="75"/>
      <c r="E276" s="75"/>
      <c r="F276" s="23">
        <v>2018</v>
      </c>
      <c r="G276" s="19">
        <v>2950593</v>
      </c>
      <c r="H276" s="19">
        <v>2575961</v>
      </c>
      <c r="I276" s="19">
        <v>187199</v>
      </c>
    </row>
    <row r="277" spans="1:9" ht="15" customHeight="1">
      <c r="A277" s="50"/>
      <c r="B277" s="73"/>
      <c r="C277" s="75"/>
      <c r="D277" s="75"/>
      <c r="E277" s="75"/>
      <c r="F277" s="23">
        <v>2019</v>
      </c>
      <c r="G277" s="19">
        <v>2677968</v>
      </c>
      <c r="H277" s="19">
        <v>2455006</v>
      </c>
      <c r="I277" s="19">
        <v>102620</v>
      </c>
    </row>
    <row r="278" spans="1:9" ht="15" customHeight="1">
      <c r="A278" s="50"/>
      <c r="B278" s="73"/>
      <c r="C278" s="75"/>
      <c r="D278" s="75"/>
      <c r="E278" s="75"/>
      <c r="F278" s="23">
        <v>2020</v>
      </c>
      <c r="G278" s="19">
        <v>4094119</v>
      </c>
      <c r="H278" s="19">
        <v>3259242</v>
      </c>
      <c r="I278" s="19">
        <v>554663</v>
      </c>
    </row>
    <row r="279" spans="1:9" ht="15" customHeight="1">
      <c r="A279" s="50"/>
      <c r="B279" s="73"/>
      <c r="C279" s="75"/>
      <c r="D279" s="75"/>
      <c r="E279" s="75"/>
      <c r="F279" s="23">
        <v>2021</v>
      </c>
      <c r="G279" s="19">
        <v>4045627</v>
      </c>
      <c r="H279" s="19">
        <v>2973030</v>
      </c>
      <c r="I279" s="19">
        <v>605176</v>
      </c>
    </row>
    <row r="280" spans="1:9" ht="15" customHeight="1">
      <c r="A280" s="50"/>
      <c r="B280" s="73"/>
      <c r="C280" s="76"/>
      <c r="D280" s="76"/>
      <c r="E280" s="76"/>
      <c r="F280" s="23">
        <v>2022</v>
      </c>
      <c r="G280" s="19">
        <v>3570380</v>
      </c>
      <c r="H280" s="19">
        <v>2328276</v>
      </c>
      <c r="I280" s="19">
        <v>876462</v>
      </c>
    </row>
    <row r="281" spans="1:9" ht="15" customHeight="1">
      <c r="A281" s="50"/>
      <c r="B281" s="73"/>
      <c r="C281" s="70">
        <v>1107687</v>
      </c>
      <c r="D281" s="70">
        <v>933035</v>
      </c>
      <c r="E281" s="70">
        <v>160931</v>
      </c>
      <c r="F281" s="23">
        <v>2023</v>
      </c>
      <c r="G281" s="19">
        <v>3313004</v>
      </c>
      <c r="H281" s="19">
        <v>1970016</v>
      </c>
      <c r="I281" s="19">
        <v>1033261</v>
      </c>
    </row>
    <row r="282" spans="1:9" ht="15" customHeight="1">
      <c r="A282" s="50"/>
      <c r="B282" s="73"/>
      <c r="C282" s="72"/>
      <c r="D282" s="72"/>
      <c r="E282" s="72"/>
      <c r="F282" s="23">
        <v>2024</v>
      </c>
      <c r="G282" s="19">
        <v>2032252</v>
      </c>
      <c r="H282" s="19">
        <v>1486990</v>
      </c>
      <c r="I282" s="19">
        <v>311476</v>
      </c>
    </row>
    <row r="283" spans="1:9" ht="15.75">
      <c r="A283" s="51"/>
      <c r="B283" s="66"/>
      <c r="C283" s="21">
        <v>24324920</v>
      </c>
      <c r="D283" s="21">
        <v>18352864</v>
      </c>
      <c r="E283" s="21">
        <v>3901856</v>
      </c>
      <c r="F283" s="35" t="s">
        <v>55</v>
      </c>
      <c r="G283" s="25">
        <v>24324824</v>
      </c>
      <c r="H283" s="25">
        <v>18352878</v>
      </c>
      <c r="I283" s="25">
        <v>3901746</v>
      </c>
    </row>
    <row r="284" spans="1:9" ht="15" customHeight="1">
      <c r="A284" s="84" t="s">
        <v>43</v>
      </c>
      <c r="B284" s="87" t="s">
        <v>68</v>
      </c>
      <c r="C284" s="74">
        <v>3117476</v>
      </c>
      <c r="D284" s="74">
        <v>2326276</v>
      </c>
      <c r="E284" s="74">
        <v>791200</v>
      </c>
      <c r="F284" s="27">
        <v>2014</v>
      </c>
      <c r="G284" s="19">
        <v>0</v>
      </c>
      <c r="H284" s="19">
        <v>0</v>
      </c>
      <c r="I284" s="19">
        <v>0</v>
      </c>
    </row>
    <row r="285" spans="1:9" ht="15" customHeight="1">
      <c r="A285" s="85"/>
      <c r="B285" s="88"/>
      <c r="C285" s="75"/>
      <c r="D285" s="75"/>
      <c r="E285" s="75"/>
      <c r="F285" s="27">
        <v>2015</v>
      </c>
      <c r="G285" s="19">
        <v>0</v>
      </c>
      <c r="H285" s="19">
        <v>0</v>
      </c>
      <c r="I285" s="19">
        <v>0</v>
      </c>
    </row>
    <row r="286" spans="1:9" ht="15" customHeight="1">
      <c r="A286" s="85"/>
      <c r="B286" s="88"/>
      <c r="C286" s="75"/>
      <c r="D286" s="75"/>
      <c r="E286" s="75"/>
      <c r="F286" s="27">
        <v>2016</v>
      </c>
      <c r="G286" s="19">
        <v>744</v>
      </c>
      <c r="H286" s="19">
        <v>372</v>
      </c>
      <c r="I286" s="19">
        <v>372</v>
      </c>
    </row>
    <row r="287" spans="1:9" ht="15" customHeight="1">
      <c r="A287" s="85"/>
      <c r="B287" s="88"/>
      <c r="C287" s="75"/>
      <c r="D287" s="75"/>
      <c r="E287" s="75"/>
      <c r="F287" s="27">
        <v>2017</v>
      </c>
      <c r="G287" s="19">
        <v>171596</v>
      </c>
      <c r="H287" s="19">
        <v>101707</v>
      </c>
      <c r="I287" s="19">
        <v>69889</v>
      </c>
    </row>
    <row r="288" spans="1:9" ht="15" customHeight="1">
      <c r="A288" s="85"/>
      <c r="B288" s="88"/>
      <c r="C288" s="75"/>
      <c r="D288" s="75"/>
      <c r="E288" s="75"/>
      <c r="F288" s="27">
        <v>2018</v>
      </c>
      <c r="G288" s="19">
        <v>511431</v>
      </c>
      <c r="H288" s="19">
        <v>382590</v>
      </c>
      <c r="I288" s="19">
        <v>128841</v>
      </c>
    </row>
    <row r="289" spans="1:9" ht="15" customHeight="1">
      <c r="A289" s="85"/>
      <c r="B289" s="88"/>
      <c r="C289" s="75"/>
      <c r="D289" s="75"/>
      <c r="E289" s="75"/>
      <c r="F289" s="27">
        <v>2019</v>
      </c>
      <c r="G289" s="19">
        <v>368767</v>
      </c>
      <c r="H289" s="19">
        <v>257966</v>
      </c>
      <c r="I289" s="19">
        <v>110801</v>
      </c>
    </row>
    <row r="290" spans="1:9" ht="15" customHeight="1">
      <c r="A290" s="85"/>
      <c r="B290" s="88"/>
      <c r="C290" s="75"/>
      <c r="D290" s="75"/>
      <c r="E290" s="75"/>
      <c r="F290" s="27">
        <v>2020</v>
      </c>
      <c r="G290" s="19">
        <v>565126</v>
      </c>
      <c r="H290" s="19">
        <v>430798</v>
      </c>
      <c r="I290" s="19">
        <v>134328</v>
      </c>
    </row>
    <row r="291" spans="1:9" ht="15" customHeight="1">
      <c r="A291" s="85"/>
      <c r="B291" s="88"/>
      <c r="C291" s="75"/>
      <c r="D291" s="75"/>
      <c r="E291" s="75"/>
      <c r="F291" s="27">
        <v>2021</v>
      </c>
      <c r="G291" s="19">
        <v>365500</v>
      </c>
      <c r="H291" s="19">
        <v>280787</v>
      </c>
      <c r="I291" s="19">
        <v>84713</v>
      </c>
    </row>
    <row r="292" spans="1:9" ht="15" customHeight="1">
      <c r="A292" s="85"/>
      <c r="B292" s="88"/>
      <c r="C292" s="76"/>
      <c r="D292" s="76"/>
      <c r="E292" s="76"/>
      <c r="F292" s="27">
        <v>2022</v>
      </c>
      <c r="G292" s="19">
        <v>519391</v>
      </c>
      <c r="H292" s="19">
        <v>385145</v>
      </c>
      <c r="I292" s="19">
        <v>134246</v>
      </c>
    </row>
    <row r="293" spans="1:9" ht="15" customHeight="1">
      <c r="A293" s="85"/>
      <c r="B293" s="88"/>
      <c r="C293" s="37">
        <v>38195</v>
      </c>
      <c r="D293" s="42">
        <v>0</v>
      </c>
      <c r="E293" s="42">
        <v>38195</v>
      </c>
      <c r="F293" s="27">
        <v>2023</v>
      </c>
      <c r="G293" s="19">
        <v>653116</v>
      </c>
      <c r="H293" s="19">
        <v>486911</v>
      </c>
      <c r="I293" s="19">
        <v>166205</v>
      </c>
    </row>
    <row r="294" spans="1:9" ht="15" customHeight="1">
      <c r="A294" s="86"/>
      <c r="B294" s="66"/>
      <c r="C294" s="21">
        <v>3155671</v>
      </c>
      <c r="D294" s="21">
        <v>2326276</v>
      </c>
      <c r="E294" s="21">
        <v>829395</v>
      </c>
      <c r="F294" s="35" t="s">
        <v>57</v>
      </c>
      <c r="G294" s="25">
        <v>3155671</v>
      </c>
      <c r="H294" s="25">
        <v>2326276</v>
      </c>
      <c r="I294" s="25">
        <v>829395</v>
      </c>
    </row>
    <row r="295" spans="1:9" ht="15" customHeight="1">
      <c r="A295" s="84" t="s">
        <v>46</v>
      </c>
      <c r="B295" s="55" t="s">
        <v>37</v>
      </c>
      <c r="C295" s="74">
        <v>2343475</v>
      </c>
      <c r="D295" s="74">
        <v>1991953</v>
      </c>
      <c r="E295" s="74">
        <v>351522</v>
      </c>
      <c r="F295" s="23">
        <v>2014</v>
      </c>
      <c r="G295" s="19">
        <v>0</v>
      </c>
      <c r="H295" s="19">
        <v>0</v>
      </c>
      <c r="I295" s="19">
        <v>0</v>
      </c>
    </row>
    <row r="296" spans="1:9" ht="15" customHeight="1">
      <c r="A296" s="85"/>
      <c r="B296" s="56"/>
      <c r="C296" s="75"/>
      <c r="D296" s="75"/>
      <c r="E296" s="75"/>
      <c r="F296" s="23">
        <v>2015</v>
      </c>
      <c r="G296" s="19">
        <v>221882</v>
      </c>
      <c r="H296" s="19">
        <v>188600</v>
      </c>
      <c r="I296" s="19">
        <v>33282</v>
      </c>
    </row>
    <row r="297" spans="1:9" ht="15" customHeight="1">
      <c r="A297" s="85"/>
      <c r="B297" s="56"/>
      <c r="C297" s="75"/>
      <c r="D297" s="75"/>
      <c r="E297" s="75"/>
      <c r="F297" s="23">
        <v>2016</v>
      </c>
      <c r="G297" s="19">
        <v>204863</v>
      </c>
      <c r="H297" s="19">
        <v>174134</v>
      </c>
      <c r="I297" s="19">
        <v>30729</v>
      </c>
    </row>
    <row r="298" spans="1:9" ht="15" customHeight="1">
      <c r="A298" s="85"/>
      <c r="B298" s="56"/>
      <c r="C298" s="75"/>
      <c r="D298" s="75"/>
      <c r="E298" s="75"/>
      <c r="F298" s="23">
        <v>2017</v>
      </c>
      <c r="G298" s="19">
        <v>331488</v>
      </c>
      <c r="H298" s="19">
        <v>281765</v>
      </c>
      <c r="I298" s="19">
        <v>49723</v>
      </c>
    </row>
    <row r="299" spans="1:9" ht="15" customHeight="1">
      <c r="A299" s="85"/>
      <c r="B299" s="56"/>
      <c r="C299" s="75"/>
      <c r="D299" s="75"/>
      <c r="E299" s="75"/>
      <c r="F299" s="23">
        <v>2018</v>
      </c>
      <c r="G299" s="19">
        <v>400201</v>
      </c>
      <c r="H299" s="19">
        <v>340171</v>
      </c>
      <c r="I299" s="19">
        <v>60030</v>
      </c>
    </row>
    <row r="300" spans="1:9" ht="15" customHeight="1">
      <c r="A300" s="85"/>
      <c r="B300" s="56"/>
      <c r="C300" s="75"/>
      <c r="D300" s="75"/>
      <c r="E300" s="75"/>
      <c r="F300" s="23">
        <v>2019</v>
      </c>
      <c r="G300" s="19">
        <v>272407</v>
      </c>
      <c r="H300" s="19">
        <v>231547</v>
      </c>
      <c r="I300" s="19">
        <v>40860</v>
      </c>
    </row>
    <row r="301" spans="1:9" ht="15" customHeight="1">
      <c r="A301" s="85"/>
      <c r="B301" s="56"/>
      <c r="C301" s="75"/>
      <c r="D301" s="75"/>
      <c r="E301" s="75"/>
      <c r="F301" s="23">
        <v>2020</v>
      </c>
      <c r="G301" s="19">
        <v>366655</v>
      </c>
      <c r="H301" s="19">
        <v>311657</v>
      </c>
      <c r="I301" s="19">
        <v>54998</v>
      </c>
    </row>
    <row r="302" spans="1:9" ht="15" customHeight="1">
      <c r="A302" s="85"/>
      <c r="B302" s="56"/>
      <c r="C302" s="75"/>
      <c r="D302" s="75"/>
      <c r="E302" s="75"/>
      <c r="F302" s="23">
        <v>2021</v>
      </c>
      <c r="G302" s="19">
        <v>346160</v>
      </c>
      <c r="H302" s="19">
        <v>294233</v>
      </c>
      <c r="I302" s="19">
        <v>51927</v>
      </c>
    </row>
    <row r="303" spans="1:9" ht="15" customHeight="1">
      <c r="A303" s="85"/>
      <c r="B303" s="56"/>
      <c r="C303" s="76"/>
      <c r="D303" s="76"/>
      <c r="E303" s="76"/>
      <c r="F303" s="23">
        <v>2022</v>
      </c>
      <c r="G303" s="19">
        <v>199819</v>
      </c>
      <c r="H303" s="19">
        <v>169846</v>
      </c>
      <c r="I303" s="19">
        <v>29973</v>
      </c>
    </row>
    <row r="304" spans="1:9" ht="15" customHeight="1">
      <c r="A304" s="85"/>
      <c r="B304" s="56"/>
      <c r="C304" s="37">
        <v>124664</v>
      </c>
      <c r="D304" s="42">
        <v>105964</v>
      </c>
      <c r="E304" s="42">
        <v>18700</v>
      </c>
      <c r="F304" s="23">
        <v>2023</v>
      </c>
      <c r="G304" s="19">
        <v>124664</v>
      </c>
      <c r="H304" s="19">
        <v>105964</v>
      </c>
      <c r="I304" s="19">
        <v>18700</v>
      </c>
    </row>
    <row r="305" spans="1:9" ht="15" customHeight="1">
      <c r="A305" s="86"/>
      <c r="B305" s="53"/>
      <c r="C305" s="21">
        <v>2468139</v>
      </c>
      <c r="D305" s="21">
        <v>2097917</v>
      </c>
      <c r="E305" s="21">
        <v>370222</v>
      </c>
      <c r="F305" s="35" t="s">
        <v>57</v>
      </c>
      <c r="G305" s="25">
        <v>2468139</v>
      </c>
      <c r="H305" s="25">
        <v>2097917</v>
      </c>
      <c r="I305" s="25">
        <v>370222</v>
      </c>
    </row>
    <row r="306" spans="1:9" ht="15" customHeight="1">
      <c r="A306" s="78" t="s">
        <v>45</v>
      </c>
      <c r="B306" s="81" t="s">
        <v>51</v>
      </c>
      <c r="C306" s="77">
        <v>1523433</v>
      </c>
      <c r="D306" s="77">
        <v>1299297</v>
      </c>
      <c r="E306" s="77">
        <v>224136</v>
      </c>
      <c r="F306" s="23">
        <v>2015</v>
      </c>
      <c r="G306" s="19">
        <v>0</v>
      </c>
      <c r="H306" s="19">
        <v>0</v>
      </c>
      <c r="I306" s="19">
        <v>0</v>
      </c>
    </row>
    <row r="307" spans="1:9" ht="15" customHeight="1">
      <c r="A307" s="79"/>
      <c r="B307" s="82"/>
      <c r="C307" s="71"/>
      <c r="D307" s="71"/>
      <c r="E307" s="71"/>
      <c r="F307" s="23">
        <v>2016</v>
      </c>
      <c r="G307" s="19">
        <v>14</v>
      </c>
      <c r="H307" s="19">
        <v>14</v>
      </c>
      <c r="I307" s="19">
        <v>0</v>
      </c>
    </row>
    <row r="308" spans="1:9" ht="15" customHeight="1">
      <c r="A308" s="79"/>
      <c r="B308" s="82"/>
      <c r="C308" s="71"/>
      <c r="D308" s="71"/>
      <c r="E308" s="71"/>
      <c r="F308" s="23">
        <v>2017</v>
      </c>
      <c r="G308" s="19">
        <v>133</v>
      </c>
      <c r="H308" s="19">
        <v>133</v>
      </c>
      <c r="I308" s="19">
        <v>0</v>
      </c>
    </row>
    <row r="309" spans="1:9" ht="15" customHeight="1">
      <c r="A309" s="79"/>
      <c r="B309" s="82"/>
      <c r="C309" s="71"/>
      <c r="D309" s="71"/>
      <c r="E309" s="71"/>
      <c r="F309" s="23">
        <v>2018</v>
      </c>
      <c r="G309" s="19">
        <v>4874</v>
      </c>
      <c r="H309" s="19">
        <v>4496</v>
      </c>
      <c r="I309" s="19">
        <v>378</v>
      </c>
    </row>
    <row r="310" spans="1:9" ht="15" customHeight="1">
      <c r="A310" s="79"/>
      <c r="B310" s="82"/>
      <c r="C310" s="71"/>
      <c r="D310" s="71"/>
      <c r="E310" s="71"/>
      <c r="F310" s="23">
        <v>2019</v>
      </c>
      <c r="G310" s="19">
        <v>21892</v>
      </c>
      <c r="H310" s="19">
        <v>19173</v>
      </c>
      <c r="I310" s="19">
        <v>2719</v>
      </c>
    </row>
    <row r="311" spans="1:9" ht="15" customHeight="1">
      <c r="A311" s="79"/>
      <c r="B311" s="82"/>
      <c r="C311" s="71"/>
      <c r="D311" s="71"/>
      <c r="E311" s="71"/>
      <c r="F311" s="23">
        <v>2020</v>
      </c>
      <c r="G311" s="19">
        <v>60018</v>
      </c>
      <c r="H311" s="19">
        <v>51977</v>
      </c>
      <c r="I311" s="19">
        <v>8041</v>
      </c>
    </row>
    <row r="312" spans="1:9" ht="15" customHeight="1">
      <c r="A312" s="79"/>
      <c r="B312" s="82"/>
      <c r="C312" s="71"/>
      <c r="D312" s="71"/>
      <c r="E312" s="71"/>
      <c r="F312" s="23">
        <v>2021</v>
      </c>
      <c r="G312" s="19">
        <v>130448</v>
      </c>
      <c r="H312" s="19">
        <v>112236</v>
      </c>
      <c r="I312" s="19">
        <v>18212</v>
      </c>
    </row>
    <row r="313" spans="1:9" ht="15" customHeight="1">
      <c r="A313" s="79"/>
      <c r="B313" s="82"/>
      <c r="C313" s="72"/>
      <c r="D313" s="72"/>
      <c r="E313" s="72"/>
      <c r="F313" s="23">
        <v>2022</v>
      </c>
      <c r="G313" s="19">
        <v>450077</v>
      </c>
      <c r="H313" s="19">
        <v>387051</v>
      </c>
      <c r="I313" s="19">
        <v>63026</v>
      </c>
    </row>
    <row r="314" spans="1:9" ht="15" customHeight="1">
      <c r="A314" s="79"/>
      <c r="B314" s="82"/>
      <c r="C314" s="77">
        <v>158741</v>
      </c>
      <c r="D314" s="77">
        <v>140094</v>
      </c>
      <c r="E314" s="77">
        <v>18647</v>
      </c>
      <c r="F314" s="23">
        <v>2023</v>
      </c>
      <c r="G314" s="19">
        <v>743417</v>
      </c>
      <c r="H314" s="19">
        <v>627305</v>
      </c>
      <c r="I314" s="19">
        <v>116112</v>
      </c>
    </row>
    <row r="315" spans="1:9" ht="15" customHeight="1">
      <c r="A315" s="79"/>
      <c r="B315" s="82"/>
      <c r="C315" s="71"/>
      <c r="D315" s="71"/>
      <c r="E315" s="71"/>
      <c r="F315" s="23">
        <v>2024</v>
      </c>
      <c r="G315" s="19">
        <v>268968</v>
      </c>
      <c r="H315" s="19">
        <v>234637</v>
      </c>
      <c r="I315" s="19">
        <v>34331</v>
      </c>
    </row>
    <row r="316" spans="1:9" ht="15" customHeight="1">
      <c r="A316" s="79"/>
      <c r="B316" s="82"/>
      <c r="C316" s="72"/>
      <c r="D316" s="72"/>
      <c r="E316" s="72"/>
      <c r="F316" s="23">
        <v>2025</v>
      </c>
      <c r="G316" s="19">
        <v>2684</v>
      </c>
      <c r="H316" s="19">
        <v>2684</v>
      </c>
      <c r="I316" s="19">
        <v>0</v>
      </c>
    </row>
    <row r="317" spans="1:9" ht="15.75">
      <c r="A317" s="80"/>
      <c r="B317" s="83"/>
      <c r="C317" s="21">
        <v>1682174</v>
      </c>
      <c r="D317" s="21">
        <v>1439391</v>
      </c>
      <c r="E317" s="21">
        <v>242783</v>
      </c>
      <c r="F317" s="35" t="s">
        <v>47</v>
      </c>
      <c r="G317" s="28">
        <v>1682525</v>
      </c>
      <c r="H317" s="28">
        <v>1439706</v>
      </c>
      <c r="I317" s="28">
        <v>242819</v>
      </c>
    </row>
    <row r="318" spans="1:9" ht="15" customHeight="1">
      <c r="A318" s="78" t="s">
        <v>45</v>
      </c>
      <c r="B318" s="81" t="s">
        <v>69</v>
      </c>
      <c r="C318" s="77">
        <v>1759720</v>
      </c>
      <c r="D318" s="77">
        <v>1499567</v>
      </c>
      <c r="E318" s="77">
        <v>260153</v>
      </c>
      <c r="F318" s="23">
        <v>2015</v>
      </c>
      <c r="G318" s="19">
        <v>0</v>
      </c>
      <c r="H318" s="19">
        <v>0</v>
      </c>
      <c r="I318" s="19">
        <v>0</v>
      </c>
    </row>
    <row r="319" spans="1:9" ht="15" customHeight="1">
      <c r="A319" s="79"/>
      <c r="B319" s="82"/>
      <c r="C319" s="71"/>
      <c r="D319" s="71"/>
      <c r="E319" s="71"/>
      <c r="F319" s="23">
        <v>2016</v>
      </c>
      <c r="G319" s="19">
        <v>15</v>
      </c>
      <c r="H319" s="19">
        <v>15</v>
      </c>
      <c r="I319" s="19">
        <v>0</v>
      </c>
    </row>
    <row r="320" spans="1:9" ht="15" customHeight="1">
      <c r="A320" s="79"/>
      <c r="B320" s="82"/>
      <c r="C320" s="71"/>
      <c r="D320" s="71"/>
      <c r="E320" s="71"/>
      <c r="F320" s="23">
        <v>2017</v>
      </c>
      <c r="G320" s="19">
        <v>138</v>
      </c>
      <c r="H320" s="19">
        <v>138</v>
      </c>
      <c r="I320" s="19">
        <v>0</v>
      </c>
    </row>
    <row r="321" spans="1:9" ht="15" customHeight="1">
      <c r="A321" s="79"/>
      <c r="B321" s="82"/>
      <c r="C321" s="71"/>
      <c r="D321" s="71"/>
      <c r="E321" s="71"/>
      <c r="F321" s="23">
        <v>2018</v>
      </c>
      <c r="G321" s="19">
        <v>6075</v>
      </c>
      <c r="H321" s="19">
        <v>5402</v>
      </c>
      <c r="I321" s="19">
        <v>673</v>
      </c>
    </row>
    <row r="322" spans="1:9" ht="15" customHeight="1">
      <c r="A322" s="79"/>
      <c r="B322" s="82"/>
      <c r="C322" s="71"/>
      <c r="D322" s="71"/>
      <c r="E322" s="71"/>
      <c r="F322" s="23">
        <v>2019</v>
      </c>
      <c r="G322" s="19">
        <v>11453</v>
      </c>
      <c r="H322" s="19">
        <v>10176</v>
      </c>
      <c r="I322" s="19">
        <v>1277</v>
      </c>
    </row>
    <row r="323" spans="1:9" ht="15" customHeight="1">
      <c r="A323" s="79"/>
      <c r="B323" s="82"/>
      <c r="C323" s="71"/>
      <c r="D323" s="71"/>
      <c r="E323" s="71"/>
      <c r="F323" s="23">
        <v>2020</v>
      </c>
      <c r="G323" s="19">
        <v>85258</v>
      </c>
      <c r="H323" s="19">
        <v>73159</v>
      </c>
      <c r="I323" s="19">
        <v>12099</v>
      </c>
    </row>
    <row r="324" spans="1:9" ht="15" customHeight="1">
      <c r="A324" s="79"/>
      <c r="B324" s="82"/>
      <c r="C324" s="71"/>
      <c r="D324" s="71"/>
      <c r="E324" s="71"/>
      <c r="F324" s="23">
        <v>2021</v>
      </c>
      <c r="G324" s="19">
        <v>240008</v>
      </c>
      <c r="H324" s="19">
        <v>204828</v>
      </c>
      <c r="I324" s="19">
        <v>35180</v>
      </c>
    </row>
    <row r="325" spans="1:9" ht="15" customHeight="1">
      <c r="A325" s="79"/>
      <c r="B325" s="82"/>
      <c r="C325" s="72"/>
      <c r="D325" s="72"/>
      <c r="E325" s="72"/>
      <c r="F325" s="23">
        <v>2022</v>
      </c>
      <c r="G325" s="19">
        <v>518450</v>
      </c>
      <c r="H325" s="19">
        <v>440387</v>
      </c>
      <c r="I325" s="19">
        <v>78063</v>
      </c>
    </row>
    <row r="326" spans="1:9" ht="15" customHeight="1">
      <c r="A326" s="79"/>
      <c r="B326" s="82"/>
      <c r="C326" s="77">
        <v>214294</v>
      </c>
      <c r="D326" s="77">
        <v>188215</v>
      </c>
      <c r="E326" s="77">
        <v>26079</v>
      </c>
      <c r="F326" s="23">
        <v>2023</v>
      </c>
      <c r="G326" s="19">
        <v>717345</v>
      </c>
      <c r="H326" s="19">
        <v>612096</v>
      </c>
      <c r="I326" s="19">
        <v>105249</v>
      </c>
    </row>
    <row r="327" spans="1:9" ht="15" customHeight="1">
      <c r="A327" s="79"/>
      <c r="B327" s="82"/>
      <c r="C327" s="71"/>
      <c r="D327" s="71"/>
      <c r="E327" s="71"/>
      <c r="F327" s="23">
        <v>2024</v>
      </c>
      <c r="G327" s="19">
        <v>382669</v>
      </c>
      <c r="H327" s="19">
        <v>328890</v>
      </c>
      <c r="I327" s="19">
        <v>53779</v>
      </c>
    </row>
    <row r="328" spans="1:9" ht="15" customHeight="1">
      <c r="A328" s="79"/>
      <c r="B328" s="82"/>
      <c r="C328" s="72"/>
      <c r="D328" s="72"/>
      <c r="E328" s="72"/>
      <c r="F328" s="23">
        <v>2025</v>
      </c>
      <c r="G328" s="19">
        <v>13307</v>
      </c>
      <c r="H328" s="19">
        <v>13307</v>
      </c>
      <c r="I328" s="19">
        <v>0</v>
      </c>
    </row>
    <row r="329" spans="1:9" ht="15.75">
      <c r="A329" s="80"/>
      <c r="B329" s="83"/>
      <c r="C329" s="29">
        <v>1974014</v>
      </c>
      <c r="D329" s="29">
        <v>1687782</v>
      </c>
      <c r="E329" s="29">
        <v>286232</v>
      </c>
      <c r="F329" s="35" t="s">
        <v>47</v>
      </c>
      <c r="G329" s="21">
        <v>1974718</v>
      </c>
      <c r="H329" s="21">
        <v>1688398</v>
      </c>
      <c r="I329" s="21">
        <v>286320</v>
      </c>
    </row>
    <row r="330" spans="1:9" ht="15" customHeight="1">
      <c r="A330" s="95" t="s">
        <v>76</v>
      </c>
      <c r="B330" s="98" t="s">
        <v>61</v>
      </c>
      <c r="C330" s="92">
        <v>402748226</v>
      </c>
      <c r="D330" s="92">
        <v>361296228</v>
      </c>
      <c r="E330" s="92">
        <v>41451998</v>
      </c>
      <c r="F330" s="43">
        <v>2022</v>
      </c>
      <c r="G330" s="44">
        <v>2023086</v>
      </c>
      <c r="H330" s="44">
        <v>1936460</v>
      </c>
      <c r="I330" s="44">
        <v>86626</v>
      </c>
    </row>
    <row r="331" spans="1:9" ht="15" customHeight="1">
      <c r="A331" s="96"/>
      <c r="B331" s="96"/>
      <c r="C331" s="93"/>
      <c r="D331" s="93"/>
      <c r="E331" s="93"/>
      <c r="F331" s="43">
        <v>2023</v>
      </c>
      <c r="G331" s="44">
        <v>25510484</v>
      </c>
      <c r="H331" s="44">
        <v>23932878</v>
      </c>
      <c r="I331" s="44">
        <v>1577606</v>
      </c>
    </row>
    <row r="332" spans="1:9" ht="15" customHeight="1">
      <c r="A332" s="96"/>
      <c r="B332" s="96"/>
      <c r="C332" s="93"/>
      <c r="D332" s="93"/>
      <c r="E332" s="93"/>
      <c r="F332" s="43">
        <v>2024</v>
      </c>
      <c r="G332" s="44">
        <v>48588102</v>
      </c>
      <c r="H332" s="44">
        <v>45435155</v>
      </c>
      <c r="I332" s="44">
        <v>3152947</v>
      </c>
    </row>
    <row r="333" spans="1:9" ht="15" customHeight="1">
      <c r="A333" s="96"/>
      <c r="B333" s="96"/>
      <c r="C333" s="93"/>
      <c r="D333" s="93"/>
      <c r="E333" s="93"/>
      <c r="F333" s="43">
        <v>2025</v>
      </c>
      <c r="G333" s="44">
        <v>66257945</v>
      </c>
      <c r="H333" s="44">
        <v>62221147</v>
      </c>
      <c r="I333" s="44">
        <v>4036798</v>
      </c>
    </row>
    <row r="334" spans="1:9" ht="20.25" customHeight="1">
      <c r="A334" s="96"/>
      <c r="B334" s="96"/>
      <c r="C334" s="94"/>
      <c r="D334" s="94"/>
      <c r="E334" s="94"/>
      <c r="F334" s="43" t="s">
        <v>75</v>
      </c>
      <c r="G334" s="49">
        <v>260368609</v>
      </c>
      <c r="H334" s="49">
        <v>227770588</v>
      </c>
      <c r="I334" s="49">
        <v>32598021</v>
      </c>
    </row>
    <row r="335" spans="1:9" ht="15.75" customHeight="1">
      <c r="A335" s="97"/>
      <c r="B335" s="97"/>
      <c r="C335" s="29">
        <v>402748226</v>
      </c>
      <c r="D335" s="29">
        <v>361296228</v>
      </c>
      <c r="E335" s="29">
        <v>41451998</v>
      </c>
      <c r="F335" s="48" t="s">
        <v>74</v>
      </c>
      <c r="G335" s="21">
        <v>402748226</v>
      </c>
      <c r="H335" s="21">
        <v>361296228</v>
      </c>
      <c r="I335" s="47">
        <v>41451998</v>
      </c>
    </row>
    <row r="336" spans="1:9" ht="30" customHeight="1">
      <c r="A336" s="89" t="s">
        <v>9</v>
      </c>
      <c r="B336" s="90"/>
      <c r="C336" s="21">
        <v>845695812</v>
      </c>
      <c r="D336" s="21">
        <v>739980136</v>
      </c>
      <c r="E336" s="21">
        <v>66052711</v>
      </c>
      <c r="F336" s="45" t="s">
        <v>77</v>
      </c>
      <c r="G336" s="21">
        <v>852609109</v>
      </c>
      <c r="H336" s="21">
        <v>746842695</v>
      </c>
      <c r="I336" s="21">
        <v>66127982</v>
      </c>
    </row>
    <row r="337" spans="1:9" ht="66" customHeight="1">
      <c r="A337" s="91" t="s">
        <v>78</v>
      </c>
      <c r="B337" s="91"/>
      <c r="C337" s="91"/>
      <c r="D337" s="91"/>
      <c r="E337" s="91"/>
      <c r="F337" s="91"/>
      <c r="G337" s="91"/>
      <c r="H337" s="91"/>
      <c r="I337" s="91"/>
    </row>
  </sheetData>
  <mergeCells count="225">
    <mergeCell ref="C31:C32"/>
    <mergeCell ref="D22:D30"/>
    <mergeCell ref="D31:D32"/>
    <mergeCell ref="E22:E30"/>
    <mergeCell ref="E31:E32"/>
    <mergeCell ref="C34:C42"/>
    <mergeCell ref="C43:C44"/>
    <mergeCell ref="D34:D42"/>
    <mergeCell ref="D43:D44"/>
    <mergeCell ref="E34:E42"/>
    <mergeCell ref="E43:E44"/>
    <mergeCell ref="A336:B336"/>
    <mergeCell ref="A337:I337"/>
    <mergeCell ref="A318:A329"/>
    <mergeCell ref="B318:B329"/>
    <mergeCell ref="C326:C328"/>
    <mergeCell ref="D326:D328"/>
    <mergeCell ref="E326:E328"/>
    <mergeCell ref="C330:C334"/>
    <mergeCell ref="D330:D334"/>
    <mergeCell ref="E330:E334"/>
    <mergeCell ref="C318:C325"/>
    <mergeCell ref="A330:A335"/>
    <mergeCell ref="B330:B335"/>
    <mergeCell ref="E284:E292"/>
    <mergeCell ref="C295:C303"/>
    <mergeCell ref="D295:D303"/>
    <mergeCell ref="E295:E303"/>
    <mergeCell ref="D318:D325"/>
    <mergeCell ref="E318:E325"/>
    <mergeCell ref="A306:A317"/>
    <mergeCell ref="B306:B317"/>
    <mergeCell ref="C306:C313"/>
    <mergeCell ref="D306:D313"/>
    <mergeCell ref="E306:E313"/>
    <mergeCell ref="C314:C316"/>
    <mergeCell ref="D314:D316"/>
    <mergeCell ref="E314:E316"/>
    <mergeCell ref="A295:A305"/>
    <mergeCell ref="B295:B305"/>
    <mergeCell ref="A284:A294"/>
    <mergeCell ref="B284:B294"/>
    <mergeCell ref="C284:C292"/>
    <mergeCell ref="D284:D292"/>
    <mergeCell ref="A261:A272"/>
    <mergeCell ref="B261:B272"/>
    <mergeCell ref="C261:C269"/>
    <mergeCell ref="C270:C271"/>
    <mergeCell ref="D261:D269"/>
    <mergeCell ref="E261:E269"/>
    <mergeCell ref="D270:D271"/>
    <mergeCell ref="E270:E271"/>
    <mergeCell ref="C281:C282"/>
    <mergeCell ref="C273:C280"/>
    <mergeCell ref="D273:D280"/>
    <mergeCell ref="E273:E280"/>
    <mergeCell ref="A273:A283"/>
    <mergeCell ref="B273:B283"/>
    <mergeCell ref="D281:D282"/>
    <mergeCell ref="E281:E282"/>
    <mergeCell ref="A249:A260"/>
    <mergeCell ref="B249:B260"/>
    <mergeCell ref="A237:A248"/>
    <mergeCell ref="B237:B248"/>
    <mergeCell ref="C249:C257"/>
    <mergeCell ref="D249:D257"/>
    <mergeCell ref="E249:E257"/>
    <mergeCell ref="C258:C259"/>
    <mergeCell ref="D258:D259"/>
    <mergeCell ref="E258:E259"/>
    <mergeCell ref="C237:C245"/>
    <mergeCell ref="D237:D245"/>
    <mergeCell ref="E237:E245"/>
    <mergeCell ref="C246:C247"/>
    <mergeCell ref="D246:D247"/>
    <mergeCell ref="E246:E247"/>
    <mergeCell ref="A225:A236"/>
    <mergeCell ref="B225:B236"/>
    <mergeCell ref="A213:A224"/>
    <mergeCell ref="B213:B224"/>
    <mergeCell ref="C213:C221"/>
    <mergeCell ref="D213:D221"/>
    <mergeCell ref="E213:E221"/>
    <mergeCell ref="C222:C223"/>
    <mergeCell ref="D222:D223"/>
    <mergeCell ref="E222:E223"/>
    <mergeCell ref="C225:C233"/>
    <mergeCell ref="D225:D233"/>
    <mergeCell ref="E225:E233"/>
    <mergeCell ref="C234:C235"/>
    <mergeCell ref="D234:D235"/>
    <mergeCell ref="E234:E235"/>
    <mergeCell ref="A201:A212"/>
    <mergeCell ref="B201:B212"/>
    <mergeCell ref="A189:A200"/>
    <mergeCell ref="B189:B200"/>
    <mergeCell ref="C201:C209"/>
    <mergeCell ref="D201:D209"/>
    <mergeCell ref="E201:E209"/>
    <mergeCell ref="C210:C211"/>
    <mergeCell ref="D210:D211"/>
    <mergeCell ref="E210:E211"/>
    <mergeCell ref="C189:C197"/>
    <mergeCell ref="D189:D197"/>
    <mergeCell ref="E189:E197"/>
    <mergeCell ref="C198:C199"/>
    <mergeCell ref="D198:D199"/>
    <mergeCell ref="E198:E199"/>
    <mergeCell ref="A177:A188"/>
    <mergeCell ref="B177:B188"/>
    <mergeCell ref="A165:A176"/>
    <mergeCell ref="B165:B176"/>
    <mergeCell ref="C165:C173"/>
    <mergeCell ref="D165:D173"/>
    <mergeCell ref="E165:E173"/>
    <mergeCell ref="C174:C175"/>
    <mergeCell ref="D174:D175"/>
    <mergeCell ref="E174:E175"/>
    <mergeCell ref="C177:C185"/>
    <mergeCell ref="D177:D185"/>
    <mergeCell ref="E177:E185"/>
    <mergeCell ref="C186:C187"/>
    <mergeCell ref="D186:D187"/>
    <mergeCell ref="E186:E187"/>
    <mergeCell ref="A153:A164"/>
    <mergeCell ref="B153:B164"/>
    <mergeCell ref="A141:A152"/>
    <mergeCell ref="B141:B152"/>
    <mergeCell ref="C162:C163"/>
    <mergeCell ref="D162:D163"/>
    <mergeCell ref="E162:E163"/>
    <mergeCell ref="A129:A140"/>
    <mergeCell ref="B129:B140"/>
    <mergeCell ref="E138:E139"/>
    <mergeCell ref="C141:C149"/>
    <mergeCell ref="D141:D149"/>
    <mergeCell ref="E141:E149"/>
    <mergeCell ref="C150:C151"/>
    <mergeCell ref="D150:D151"/>
    <mergeCell ref="E150:E151"/>
    <mergeCell ref="C153:C161"/>
    <mergeCell ref="D153:D161"/>
    <mergeCell ref="E153:E161"/>
    <mergeCell ref="A117:A128"/>
    <mergeCell ref="B117:B128"/>
    <mergeCell ref="C126:C127"/>
    <mergeCell ref="D126:D127"/>
    <mergeCell ref="E126:E127"/>
    <mergeCell ref="C129:C137"/>
    <mergeCell ref="D129:D137"/>
    <mergeCell ref="E129:E137"/>
    <mergeCell ref="C138:C139"/>
    <mergeCell ref="D138:D139"/>
    <mergeCell ref="C117:C125"/>
    <mergeCell ref="D117:D125"/>
    <mergeCell ref="E117:E125"/>
    <mergeCell ref="A93:A104"/>
    <mergeCell ref="B93:B104"/>
    <mergeCell ref="A105:A116"/>
    <mergeCell ref="B105:B116"/>
    <mergeCell ref="C93:C101"/>
    <mergeCell ref="D93:D101"/>
    <mergeCell ref="E93:E101"/>
    <mergeCell ref="C102:C103"/>
    <mergeCell ref="D102:D103"/>
    <mergeCell ref="E102:E103"/>
    <mergeCell ref="C105:C113"/>
    <mergeCell ref="D105:D113"/>
    <mergeCell ref="E105:E113"/>
    <mergeCell ref="C114:C115"/>
    <mergeCell ref="D114:D115"/>
    <mergeCell ref="E114:E115"/>
    <mergeCell ref="A70:A80"/>
    <mergeCell ref="B70:B80"/>
    <mergeCell ref="A81:A92"/>
    <mergeCell ref="B81:B92"/>
    <mergeCell ref="C70:C78"/>
    <mergeCell ref="D70:D78"/>
    <mergeCell ref="E70:E78"/>
    <mergeCell ref="C81:C89"/>
    <mergeCell ref="C90:C91"/>
    <mergeCell ref="D81:D89"/>
    <mergeCell ref="D90:D91"/>
    <mergeCell ref="E81:E89"/>
    <mergeCell ref="E90:E91"/>
    <mergeCell ref="A58:A69"/>
    <mergeCell ref="B58:B69"/>
    <mergeCell ref="A46:A57"/>
    <mergeCell ref="B46:B57"/>
    <mergeCell ref="C58:C66"/>
    <mergeCell ref="C67:C68"/>
    <mergeCell ref="D58:D66"/>
    <mergeCell ref="D67:D68"/>
    <mergeCell ref="E58:E66"/>
    <mergeCell ref="E67:E68"/>
    <mergeCell ref="C46:C54"/>
    <mergeCell ref="C55:C56"/>
    <mergeCell ref="D46:D54"/>
    <mergeCell ref="D55:D56"/>
    <mergeCell ref="E46:E54"/>
    <mergeCell ref="E55:E56"/>
    <mergeCell ref="A10:A21"/>
    <mergeCell ref="B10:B21"/>
    <mergeCell ref="A34:A45"/>
    <mergeCell ref="B34:B45"/>
    <mergeCell ref="A22:A33"/>
    <mergeCell ref="B22:B33"/>
    <mergeCell ref="A2:I2"/>
    <mergeCell ref="A4:I4"/>
    <mergeCell ref="A6:A8"/>
    <mergeCell ref="B6:B8"/>
    <mergeCell ref="C6:E6"/>
    <mergeCell ref="F6:F8"/>
    <mergeCell ref="G6:I6"/>
    <mergeCell ref="C7:C8"/>
    <mergeCell ref="D7:E7"/>
    <mergeCell ref="G7:G8"/>
    <mergeCell ref="H7:I7"/>
    <mergeCell ref="C10:C18"/>
    <mergeCell ref="C19:C20"/>
    <mergeCell ref="D10:D18"/>
    <mergeCell ref="D19:D20"/>
    <mergeCell ref="E10:E18"/>
    <mergeCell ref="E19:E20"/>
    <mergeCell ref="C22:C3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landscape" useFirstPageNumber="1" r:id="rId1"/>
  <headerFooter alignWithMargins="0">
    <oddFooter>&amp;C&amp;12 16/&amp;P</oddFooter>
  </headerFooter>
  <rowBreaks count="7" manualBreakCount="7">
    <brk id="45" max="8" man="1"/>
    <brk id="92" max="8" man="1"/>
    <brk id="140" max="8" man="1"/>
    <brk id="188" max="8" man="1"/>
    <brk id="236" max="8" man="1"/>
    <brk id="283" max="8" man="1"/>
    <brk id="32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6"/>
  <sheetViews>
    <sheetView topLeftCell="C1" workbookViewId="0">
      <selection activeCell="S8" sqref="S8"/>
    </sheetView>
  </sheetViews>
  <sheetFormatPr defaultColWidth="9.140625" defaultRowHeight="14.25"/>
  <cols>
    <col min="1" max="1" width="36.85546875" style="6" customWidth="1"/>
    <col min="2" max="2" width="43.140625" style="7" customWidth="1"/>
    <col min="3" max="3" width="25.42578125" style="8" customWidth="1"/>
    <col min="4" max="4" width="22.5703125" style="8" bestFit="1" customWidth="1"/>
    <col min="5" max="5" width="19.28515625" style="8" bestFit="1" customWidth="1"/>
    <col min="6" max="6" width="16.28515625" style="7" customWidth="1"/>
    <col min="7" max="7" width="25.28515625" style="1" customWidth="1"/>
    <col min="8" max="8" width="22.5703125" style="1" bestFit="1" customWidth="1"/>
    <col min="9" max="9" width="19.28515625" style="1" bestFit="1" customWidth="1"/>
    <col min="10" max="10" width="12" style="4" bestFit="1" customWidth="1"/>
    <col min="11" max="11" width="12.140625" style="4" customWidth="1"/>
    <col min="12" max="12" width="11.42578125" style="4" customWidth="1"/>
    <col min="13" max="16384" width="9.140625" style="4"/>
  </cols>
  <sheetData>
    <row r="1" spans="1:17" ht="29.25" customHeight="1">
      <c r="A1" s="2"/>
      <c r="B1" s="2"/>
      <c r="D1" s="9"/>
      <c r="E1" s="9"/>
      <c r="F1" s="1"/>
      <c r="I1" s="3" t="s">
        <v>5</v>
      </c>
    </row>
    <row r="2" spans="1:17" ht="62.25" customHeight="1">
      <c r="A2" s="57" t="s">
        <v>52</v>
      </c>
      <c r="B2" s="57"/>
      <c r="C2" s="57"/>
      <c r="D2" s="57"/>
      <c r="E2" s="57"/>
      <c r="F2" s="57"/>
      <c r="G2" s="57"/>
      <c r="H2" s="57"/>
      <c r="I2" s="57"/>
    </row>
    <row r="3" spans="1:17" s="2" customFormat="1" ht="23.25" customHeight="1">
      <c r="A3" s="10"/>
      <c r="B3" s="10"/>
      <c r="C3" s="11"/>
      <c r="D3" s="12"/>
      <c r="E3" s="12"/>
      <c r="F3" s="13"/>
      <c r="G3" s="13"/>
      <c r="H3" s="13"/>
      <c r="I3" s="13"/>
    </row>
    <row r="4" spans="1:17" s="2" customFormat="1" ht="51" customHeight="1">
      <c r="A4" s="58" t="s">
        <v>50</v>
      </c>
      <c r="B4" s="58"/>
      <c r="C4" s="58"/>
      <c r="D4" s="58"/>
      <c r="E4" s="58"/>
      <c r="F4" s="58"/>
      <c r="G4" s="58"/>
      <c r="H4" s="58"/>
      <c r="I4" s="58"/>
    </row>
    <row r="5" spans="1:17" s="2" customFormat="1" ht="15.75">
      <c r="A5" s="14"/>
      <c r="B5" s="14"/>
      <c r="C5" s="15"/>
      <c r="D5" s="15"/>
      <c r="E5" s="15"/>
      <c r="F5" s="14"/>
      <c r="G5" s="16"/>
      <c r="H5" s="16"/>
      <c r="I5" s="17" t="s">
        <v>0</v>
      </c>
    </row>
    <row r="6" spans="1:17" s="2" customFormat="1" ht="15.75" customHeight="1">
      <c r="A6" s="59" t="s">
        <v>1</v>
      </c>
      <c r="B6" s="59" t="s">
        <v>2</v>
      </c>
      <c r="C6" s="60" t="s">
        <v>8</v>
      </c>
      <c r="D6" s="61"/>
      <c r="E6" s="62"/>
      <c r="F6" s="63" t="s">
        <v>6</v>
      </c>
      <c r="G6" s="64" t="s">
        <v>10</v>
      </c>
      <c r="H6" s="64"/>
      <c r="I6" s="64"/>
    </row>
    <row r="7" spans="1:17" s="2" customFormat="1" ht="12.75" customHeight="1">
      <c r="A7" s="59"/>
      <c r="B7" s="59"/>
      <c r="C7" s="65" t="s">
        <v>3</v>
      </c>
      <c r="D7" s="67" t="s">
        <v>11</v>
      </c>
      <c r="E7" s="67"/>
      <c r="F7" s="63"/>
      <c r="G7" s="68" t="s">
        <v>3</v>
      </c>
      <c r="H7" s="69" t="s">
        <v>11</v>
      </c>
      <c r="I7" s="69"/>
    </row>
    <row r="8" spans="1:17" s="2" customFormat="1" ht="53.45" customHeight="1">
      <c r="A8" s="59"/>
      <c r="B8" s="59"/>
      <c r="C8" s="66"/>
      <c r="D8" s="39" t="s">
        <v>4</v>
      </c>
      <c r="E8" s="39" t="s">
        <v>7</v>
      </c>
      <c r="F8" s="63"/>
      <c r="G8" s="68"/>
      <c r="H8" s="39" t="s">
        <v>4</v>
      </c>
      <c r="I8" s="39" t="s">
        <v>7</v>
      </c>
      <c r="J8" s="2" t="s">
        <v>72</v>
      </c>
    </row>
    <row r="9" spans="1:17" s="5" customFormat="1" ht="19.5" customHeight="1">
      <c r="A9" s="38">
        <v>1</v>
      </c>
      <c r="B9" s="39">
        <v>2</v>
      </c>
      <c r="C9" s="39">
        <v>3</v>
      </c>
      <c r="D9" s="39">
        <v>4</v>
      </c>
      <c r="E9" s="39">
        <v>5</v>
      </c>
      <c r="F9" s="39">
        <v>6</v>
      </c>
      <c r="G9" s="40">
        <v>7</v>
      </c>
      <c r="H9" s="40">
        <v>8</v>
      </c>
      <c r="I9" s="40">
        <v>9</v>
      </c>
    </row>
    <row r="10" spans="1:17" s="2" customFormat="1" ht="15" customHeight="1">
      <c r="A10" s="50" t="s">
        <v>45</v>
      </c>
      <c r="B10" s="52" t="s">
        <v>18</v>
      </c>
      <c r="C10" s="70">
        <v>133145771</v>
      </c>
      <c r="D10" s="70">
        <v>112585000</v>
      </c>
      <c r="E10" s="70">
        <v>5813690</v>
      </c>
      <c r="F10" s="18">
        <v>2014</v>
      </c>
      <c r="G10" s="19">
        <v>0</v>
      </c>
      <c r="H10" s="19">
        <v>0</v>
      </c>
      <c r="I10" s="19">
        <v>0</v>
      </c>
      <c r="J10" s="41" t="e">
        <f>#REF!-'por. przed zmianami'!C10:C17</f>
        <v>#REF!</v>
      </c>
      <c r="K10" s="41" t="e">
        <f>#REF!-'por. przed zmianami'!D10:D17</f>
        <v>#REF!</v>
      </c>
      <c r="L10" s="41" t="e">
        <f>#REF!-'por. przed zmianami'!E10:E17</f>
        <v>#REF!</v>
      </c>
      <c r="M10" s="41"/>
      <c r="N10" s="41" t="e">
        <f>#REF!-'por. przed zmianami'!G10:G17</f>
        <v>#REF!</v>
      </c>
      <c r="O10" s="41" t="e">
        <f>#REF!-'por. przed zmianami'!H10:H17</f>
        <v>#REF!</v>
      </c>
      <c r="P10" s="41" t="e">
        <f>#REF!-'por. przed zmianami'!I10:I17</f>
        <v>#REF!</v>
      </c>
      <c r="Q10" s="41"/>
    </row>
    <row r="11" spans="1:17" s="2" customFormat="1" ht="15" customHeight="1">
      <c r="A11" s="50"/>
      <c r="B11" s="52"/>
      <c r="C11" s="99"/>
      <c r="D11" s="99"/>
      <c r="E11" s="99"/>
      <c r="F11" s="18">
        <v>2015</v>
      </c>
      <c r="G11" s="19">
        <v>1841585</v>
      </c>
      <c r="H11" s="19">
        <v>1625543</v>
      </c>
      <c r="I11" s="19">
        <v>5064</v>
      </c>
      <c r="J11" s="41" t="e">
        <f>#REF!-'por. przed zmianami'!C11:C18</f>
        <v>#REF!</v>
      </c>
      <c r="K11" s="41" t="e">
        <f>#REF!-'por. przed zmianami'!D11:D18</f>
        <v>#REF!</v>
      </c>
      <c r="L11" s="41" t="e">
        <f>#REF!-'por. przed zmianami'!E11:E18</f>
        <v>#REF!</v>
      </c>
      <c r="M11" s="41"/>
      <c r="N11" s="41" t="e">
        <f>#REF!-'por. przed zmianami'!G11:G18</f>
        <v>#REF!</v>
      </c>
      <c r="O11" s="41" t="e">
        <f>#REF!-'por. przed zmianami'!H11:H18</f>
        <v>#REF!</v>
      </c>
      <c r="P11" s="41" t="e">
        <f>#REF!-'por. przed zmianami'!I11:I18</f>
        <v>#REF!</v>
      </c>
    </row>
    <row r="12" spans="1:17" s="2" customFormat="1" ht="15" customHeight="1">
      <c r="A12" s="50"/>
      <c r="B12" s="52"/>
      <c r="C12" s="99"/>
      <c r="D12" s="99"/>
      <c r="E12" s="99"/>
      <c r="F12" s="18">
        <v>2016</v>
      </c>
      <c r="G12" s="19">
        <v>8312366</v>
      </c>
      <c r="H12" s="19">
        <v>7190848</v>
      </c>
      <c r="I12" s="19">
        <v>188226</v>
      </c>
      <c r="J12" s="41" t="e">
        <f>#REF!-'por. przed zmianami'!C12:C19</f>
        <v>#REF!</v>
      </c>
      <c r="K12" s="41" t="e">
        <f>#REF!-'por. przed zmianami'!D12:D19</f>
        <v>#REF!</v>
      </c>
      <c r="L12" s="41" t="e">
        <f>#REF!-'por. przed zmianami'!E12:E19</f>
        <v>#REF!</v>
      </c>
      <c r="M12" s="41"/>
      <c r="N12" s="41" t="e">
        <f>#REF!-'por. przed zmianami'!G12:G19</f>
        <v>#REF!</v>
      </c>
      <c r="O12" s="41" t="e">
        <f>#REF!-'por. przed zmianami'!H12:H19</f>
        <v>#REF!</v>
      </c>
      <c r="P12" s="41" t="e">
        <f>#REF!-'por. przed zmianami'!I12:I19</f>
        <v>#REF!</v>
      </c>
    </row>
    <row r="13" spans="1:17" s="2" customFormat="1" ht="15" customHeight="1">
      <c r="A13" s="50"/>
      <c r="B13" s="52"/>
      <c r="C13" s="99"/>
      <c r="D13" s="99"/>
      <c r="E13" s="99"/>
      <c r="F13" s="18">
        <v>2017</v>
      </c>
      <c r="G13" s="19">
        <v>13720740</v>
      </c>
      <c r="H13" s="19">
        <v>11777315</v>
      </c>
      <c r="I13" s="19">
        <v>414860</v>
      </c>
      <c r="J13" s="41" t="e">
        <f>#REF!-'por. przed zmianami'!C13:C20</f>
        <v>#REF!</v>
      </c>
      <c r="K13" s="41" t="e">
        <f>#REF!-'por. przed zmianami'!D13:D20</f>
        <v>#REF!</v>
      </c>
      <c r="L13" s="41" t="e">
        <f>#REF!-'por. przed zmianami'!E13:E20</f>
        <v>#REF!</v>
      </c>
      <c r="M13" s="41"/>
      <c r="N13" s="41" t="e">
        <f>#REF!-'por. przed zmianami'!G13:G20</f>
        <v>#REF!</v>
      </c>
      <c r="O13" s="41" t="e">
        <f>#REF!-'por. przed zmianami'!H13:H20</f>
        <v>#REF!</v>
      </c>
      <c r="P13" s="41" t="e">
        <f>#REF!-'por. przed zmianami'!I13:I20</f>
        <v>#REF!</v>
      </c>
    </row>
    <row r="14" spans="1:17" s="2" customFormat="1" ht="15" customHeight="1">
      <c r="A14" s="50"/>
      <c r="B14" s="52"/>
      <c r="C14" s="99"/>
      <c r="D14" s="99"/>
      <c r="E14" s="99"/>
      <c r="F14" s="18">
        <v>2018</v>
      </c>
      <c r="G14" s="19">
        <v>17999808</v>
      </c>
      <c r="H14" s="19">
        <v>15337321</v>
      </c>
      <c r="I14" s="19">
        <v>671874</v>
      </c>
      <c r="J14" s="41" t="e">
        <f>#REF!-'por. przed zmianami'!C14:C21</f>
        <v>#REF!</v>
      </c>
      <c r="K14" s="41" t="e">
        <f>#REF!-'por. przed zmianami'!D14:D21</f>
        <v>#REF!</v>
      </c>
      <c r="L14" s="41" t="e">
        <f>#REF!-'por. przed zmianami'!E14:E21</f>
        <v>#REF!</v>
      </c>
      <c r="M14" s="41"/>
      <c r="N14" s="41" t="e">
        <f>#REF!-'por. przed zmianami'!G14:G21</f>
        <v>#REF!</v>
      </c>
      <c r="O14" s="41" t="e">
        <f>#REF!-'por. przed zmianami'!H14:H21</f>
        <v>#REF!</v>
      </c>
      <c r="P14" s="41" t="e">
        <f>#REF!-'por. przed zmianami'!I14:I21</f>
        <v>#REF!</v>
      </c>
    </row>
    <row r="15" spans="1:17" s="2" customFormat="1" ht="15" customHeight="1">
      <c r="A15" s="50"/>
      <c r="B15" s="52"/>
      <c r="C15" s="99"/>
      <c r="D15" s="99"/>
      <c r="E15" s="99"/>
      <c r="F15" s="18">
        <v>2019</v>
      </c>
      <c r="G15" s="19">
        <v>19101667</v>
      </c>
      <c r="H15" s="19">
        <v>16210742</v>
      </c>
      <c r="I15" s="19">
        <v>786952</v>
      </c>
      <c r="J15" s="41" t="e">
        <f>#REF!-'por. przed zmianami'!C15:C22</f>
        <v>#REF!</v>
      </c>
      <c r="K15" s="41" t="e">
        <f>#REF!-'por. przed zmianami'!D15:D22</f>
        <v>#REF!</v>
      </c>
      <c r="L15" s="41" t="e">
        <f>#REF!-'por. przed zmianami'!E15:E22</f>
        <v>#REF!</v>
      </c>
      <c r="M15" s="41"/>
      <c r="N15" s="41" t="e">
        <f>#REF!-'por. przed zmianami'!G15:G22</f>
        <v>#REF!</v>
      </c>
      <c r="O15" s="41" t="e">
        <f>#REF!-'por. przed zmianami'!H15:H22</f>
        <v>#REF!</v>
      </c>
      <c r="P15" s="41" t="e">
        <f>#REF!-'por. przed zmianami'!I15:I22</f>
        <v>#REF!</v>
      </c>
    </row>
    <row r="16" spans="1:17" s="2" customFormat="1" ht="15" customHeight="1">
      <c r="A16" s="50"/>
      <c r="B16" s="52"/>
      <c r="C16" s="99"/>
      <c r="D16" s="99"/>
      <c r="E16" s="99"/>
      <c r="F16" s="20">
        <v>2020</v>
      </c>
      <c r="G16" s="19">
        <v>21397187</v>
      </c>
      <c r="H16" s="19">
        <v>17833537</v>
      </c>
      <c r="I16" s="19">
        <v>1249055</v>
      </c>
      <c r="J16" s="41" t="e">
        <f>#REF!-'por. przed zmianami'!C16:C23</f>
        <v>#REF!</v>
      </c>
      <c r="K16" s="41" t="e">
        <f>#REF!-'por. przed zmianami'!D16:D23</f>
        <v>#REF!</v>
      </c>
      <c r="L16" s="41" t="e">
        <f>#REF!-'por. przed zmianami'!E16:E23</f>
        <v>#REF!</v>
      </c>
      <c r="M16" s="41"/>
      <c r="N16" s="41" t="e">
        <f>#REF!-'por. przed zmianami'!G16:G23</f>
        <v>#REF!</v>
      </c>
      <c r="O16" s="41" t="e">
        <f>#REF!-'por. przed zmianami'!H16:H23</f>
        <v>#REF!</v>
      </c>
      <c r="P16" s="41" t="e">
        <f>#REF!-'por. przed zmianami'!I16:I23</f>
        <v>#REF!</v>
      </c>
    </row>
    <row r="17" spans="1:16" s="2" customFormat="1" ht="15" customHeight="1">
      <c r="A17" s="50"/>
      <c r="B17" s="52"/>
      <c r="C17" s="100"/>
      <c r="D17" s="100"/>
      <c r="E17" s="100"/>
      <c r="F17" s="20">
        <v>2021</v>
      </c>
      <c r="G17" s="19">
        <v>21238245</v>
      </c>
      <c r="H17" s="19">
        <v>17599885</v>
      </c>
      <c r="I17" s="19">
        <v>1354091</v>
      </c>
      <c r="J17" s="41" t="e">
        <f>#REF!-'por. przed zmianami'!C17:C24</f>
        <v>#REF!</v>
      </c>
      <c r="K17" s="41" t="e">
        <f>#REF!-'por. przed zmianami'!D17:D24</f>
        <v>#REF!</v>
      </c>
      <c r="L17" s="41" t="e">
        <f>#REF!-'por. przed zmianami'!E17:E24</f>
        <v>#REF!</v>
      </c>
      <c r="M17" s="41"/>
      <c r="N17" s="41" t="e">
        <f>#REF!-'por. przed zmianami'!G17:G24</f>
        <v>#REF!</v>
      </c>
      <c r="O17" s="41" t="e">
        <f>#REF!-'por. przed zmianami'!H17:H24</f>
        <v>#REF!</v>
      </c>
      <c r="P17" s="41" t="e">
        <f>#REF!-'por. przed zmianami'!I17:I24</f>
        <v>#REF!</v>
      </c>
    </row>
    <row r="18" spans="1:16" s="2" customFormat="1" ht="15" customHeight="1">
      <c r="A18" s="50"/>
      <c r="B18" s="52"/>
      <c r="C18" s="70">
        <v>14937194</v>
      </c>
      <c r="D18" s="70">
        <v>11435109</v>
      </c>
      <c r="E18" s="70">
        <v>2190340</v>
      </c>
      <c r="F18" s="20">
        <v>2022</v>
      </c>
      <c r="G18" s="19">
        <f>27423295+364</f>
        <v>27423659</v>
      </c>
      <c r="H18" s="19">
        <f>22365605+307</f>
        <v>22365912</v>
      </c>
      <c r="I18" s="19">
        <f>2156600+57</f>
        <v>2156657</v>
      </c>
      <c r="J18" s="41" t="e">
        <f>#REF!-'por. przed zmianami'!C18:C25</f>
        <v>#REF!</v>
      </c>
      <c r="K18" s="41" t="e">
        <f>#REF!-'por. przed zmianami'!D18:D25</f>
        <v>#REF!</v>
      </c>
      <c r="L18" s="41" t="e">
        <f>#REF!-'por. przed zmianami'!E18:E25</f>
        <v>#REF!</v>
      </c>
      <c r="M18" s="41"/>
      <c r="N18" s="41" t="e">
        <f>#REF!-'por. przed zmianami'!G18:G25</f>
        <v>#REF!</v>
      </c>
      <c r="O18" s="41" t="e">
        <f>#REF!-'por. przed zmianami'!H18:H25</f>
        <v>#REF!</v>
      </c>
      <c r="P18" s="41" t="e">
        <f>#REF!-'por. przed zmianami'!I18:I25</f>
        <v>#REF!</v>
      </c>
    </row>
    <row r="19" spans="1:16" s="2" customFormat="1" ht="15" customHeight="1">
      <c r="A19" s="50"/>
      <c r="B19" s="52"/>
      <c r="C19" s="99"/>
      <c r="D19" s="99"/>
      <c r="E19" s="99"/>
      <c r="F19" s="20">
        <v>2023</v>
      </c>
      <c r="G19" s="19">
        <v>21165609</v>
      </c>
      <c r="H19" s="19">
        <v>16693716</v>
      </c>
      <c r="I19" s="19">
        <v>2305235</v>
      </c>
      <c r="J19" s="41" t="e">
        <f>#REF!-'por. przed zmianami'!C19:C26</f>
        <v>#REF!</v>
      </c>
      <c r="K19" s="41" t="e">
        <f>#REF!-'por. przed zmianami'!D19:D26</f>
        <v>#REF!</v>
      </c>
      <c r="L19" s="41" t="e">
        <f>#REF!-'por. przed zmianami'!E19:E26</f>
        <v>#REF!</v>
      </c>
      <c r="M19" s="41"/>
      <c r="N19" s="41" t="e">
        <f>#REF!-'por. przed zmianami'!G19:G26</f>
        <v>#REF!</v>
      </c>
      <c r="O19" s="41" t="e">
        <f>#REF!-'por. przed zmianami'!H19:H26</f>
        <v>#REF!</v>
      </c>
      <c r="P19" s="41" t="e">
        <f>#REF!-'por. przed zmianami'!I19:I26</f>
        <v>#REF!</v>
      </c>
    </row>
    <row r="20" spans="1:16" s="2" customFormat="1" ht="15" customHeight="1">
      <c r="A20" s="50"/>
      <c r="B20" s="52"/>
      <c r="C20" s="100"/>
      <c r="D20" s="100"/>
      <c r="E20" s="100"/>
      <c r="F20" s="20">
        <v>2024</v>
      </c>
      <c r="G20" s="19">
        <v>688069</v>
      </c>
      <c r="H20" s="19">
        <v>606571</v>
      </c>
      <c r="I20" s="19">
        <v>2772</v>
      </c>
      <c r="J20" s="41" t="e">
        <f>#REF!-'por. przed zmianami'!C20:C27</f>
        <v>#REF!</v>
      </c>
      <c r="K20" s="41" t="e">
        <f>#REF!-'por. przed zmianami'!D20:D27</f>
        <v>#REF!</v>
      </c>
      <c r="L20" s="41" t="e">
        <f>#REF!-'por. przed zmianami'!E20:E27</f>
        <v>#REF!</v>
      </c>
      <c r="M20" s="41"/>
      <c r="N20" s="41" t="e">
        <f>#REF!-'por. przed zmianami'!G20:G27</f>
        <v>#REF!</v>
      </c>
      <c r="O20" s="41" t="e">
        <f>#REF!-'por. przed zmianami'!H20:H27</f>
        <v>#REF!</v>
      </c>
      <c r="P20" s="41" t="e">
        <f>#REF!-'por. przed zmianami'!I20:I27</f>
        <v>#REF!</v>
      </c>
    </row>
    <row r="21" spans="1:16" s="2" customFormat="1" ht="15.75">
      <c r="A21" s="51"/>
      <c r="B21" s="53"/>
      <c r="C21" s="21">
        <f>C10+C18</f>
        <v>148082965</v>
      </c>
      <c r="D21" s="21">
        <f t="shared" ref="D21:E21" si="0">D10+D18</f>
        <v>124020109</v>
      </c>
      <c r="E21" s="21">
        <f t="shared" si="0"/>
        <v>8004030</v>
      </c>
      <c r="F21" s="22" t="s">
        <v>53</v>
      </c>
      <c r="G21" s="36">
        <f>SUM(G10:G20)</f>
        <v>152888935</v>
      </c>
      <c r="H21" s="36">
        <f t="shared" ref="H21:I21" si="1">SUM(H10:H20)</f>
        <v>127241390</v>
      </c>
      <c r="I21" s="36">
        <f t="shared" si="1"/>
        <v>9134786</v>
      </c>
      <c r="J21" s="41" t="e">
        <f>#REF!-'por. przed zmianami'!C21:C28</f>
        <v>#REF!</v>
      </c>
      <c r="K21" s="41" t="e">
        <f>#REF!-'por. przed zmianami'!D21:D28</f>
        <v>#REF!</v>
      </c>
      <c r="L21" s="41" t="e">
        <f>#REF!-'por. przed zmianami'!E21:E28</f>
        <v>#REF!</v>
      </c>
      <c r="M21" s="41"/>
      <c r="N21" s="41" t="e">
        <f>#REF!-'por. przed zmianami'!G21:G28</f>
        <v>#REF!</v>
      </c>
      <c r="O21" s="41" t="e">
        <f>#REF!-'por. przed zmianami'!H21:H28</f>
        <v>#REF!</v>
      </c>
      <c r="P21" s="41" t="e">
        <f>#REF!-'por. przed zmianami'!I21:I28</f>
        <v>#REF!</v>
      </c>
    </row>
    <row r="22" spans="1:16" ht="14.25" customHeight="1">
      <c r="A22" s="54" t="s">
        <v>45</v>
      </c>
      <c r="B22" s="55" t="s">
        <v>19</v>
      </c>
      <c r="C22" s="74">
        <v>39762269</v>
      </c>
      <c r="D22" s="74">
        <v>39606893</v>
      </c>
      <c r="E22" s="74">
        <v>155376</v>
      </c>
      <c r="F22" s="23">
        <v>2014</v>
      </c>
      <c r="G22" s="19">
        <v>0</v>
      </c>
      <c r="H22" s="19">
        <v>0</v>
      </c>
      <c r="I22" s="19">
        <v>0</v>
      </c>
      <c r="J22" s="41" t="e">
        <f>#REF!-'por. przed zmianami'!C22:C29</f>
        <v>#REF!</v>
      </c>
      <c r="K22" s="41" t="e">
        <f>#REF!-'por. przed zmianami'!D22:D29</f>
        <v>#REF!</v>
      </c>
      <c r="L22" s="41" t="e">
        <f>#REF!-'por. przed zmianami'!E22:E29</f>
        <v>#REF!</v>
      </c>
      <c r="M22" s="41"/>
      <c r="N22" s="41" t="e">
        <f>#REF!-'por. przed zmianami'!G22:G29</f>
        <v>#REF!</v>
      </c>
      <c r="O22" s="41" t="e">
        <f>#REF!-'por. przed zmianami'!H22:H29</f>
        <v>#REF!</v>
      </c>
      <c r="P22" s="41" t="e">
        <f>#REF!-'por. przed zmianami'!I22:I29</f>
        <v>#REF!</v>
      </c>
    </row>
    <row r="23" spans="1:16" ht="14.25" customHeight="1">
      <c r="A23" s="50"/>
      <c r="B23" s="56"/>
      <c r="C23" s="101"/>
      <c r="D23" s="101"/>
      <c r="E23" s="101"/>
      <c r="F23" s="23">
        <v>2015</v>
      </c>
      <c r="G23" s="19">
        <v>1870</v>
      </c>
      <c r="H23" s="19">
        <v>1641</v>
      </c>
      <c r="I23" s="19">
        <v>229</v>
      </c>
      <c r="J23" s="41" t="e">
        <f>#REF!-'por. przed zmianami'!C23:C30</f>
        <v>#REF!</v>
      </c>
      <c r="K23" s="41" t="e">
        <f>#REF!-'por. przed zmianami'!D23:D30</f>
        <v>#REF!</v>
      </c>
      <c r="L23" s="41" t="e">
        <f>#REF!-'por. przed zmianami'!E23:E30</f>
        <v>#REF!</v>
      </c>
      <c r="M23" s="41"/>
      <c r="N23" s="41" t="e">
        <f>#REF!-'por. przed zmianami'!G23:G30</f>
        <v>#REF!</v>
      </c>
      <c r="O23" s="41" t="e">
        <f>#REF!-'por. przed zmianami'!H23:H30</f>
        <v>#REF!</v>
      </c>
      <c r="P23" s="41" t="e">
        <f>#REF!-'por. przed zmianami'!I23:I30</f>
        <v>#REF!</v>
      </c>
    </row>
    <row r="24" spans="1:16" ht="14.25" customHeight="1">
      <c r="A24" s="50"/>
      <c r="B24" s="56"/>
      <c r="C24" s="101"/>
      <c r="D24" s="101"/>
      <c r="E24" s="101"/>
      <c r="F24" s="23">
        <v>2016</v>
      </c>
      <c r="G24" s="19">
        <v>1319591</v>
      </c>
      <c r="H24" s="19">
        <v>1305629</v>
      </c>
      <c r="I24" s="19">
        <v>13962</v>
      </c>
      <c r="J24" s="41" t="e">
        <f>#REF!-'por. przed zmianami'!C24:C31</f>
        <v>#REF!</v>
      </c>
      <c r="K24" s="41" t="e">
        <f>#REF!-'por. przed zmianami'!D24:D31</f>
        <v>#REF!</v>
      </c>
      <c r="L24" s="41" t="e">
        <f>#REF!-'por. przed zmianami'!E24:E31</f>
        <v>#REF!</v>
      </c>
      <c r="M24" s="41"/>
      <c r="N24" s="41" t="e">
        <f>#REF!-'por. przed zmianami'!G24:G31</f>
        <v>#REF!</v>
      </c>
      <c r="O24" s="41" t="e">
        <f>#REF!-'por. przed zmianami'!H24:H31</f>
        <v>#REF!</v>
      </c>
      <c r="P24" s="41" t="e">
        <f>#REF!-'por. przed zmianami'!I24:I31</f>
        <v>#REF!</v>
      </c>
    </row>
    <row r="25" spans="1:16" ht="14.25" customHeight="1">
      <c r="A25" s="50"/>
      <c r="B25" s="56"/>
      <c r="C25" s="101"/>
      <c r="D25" s="101"/>
      <c r="E25" s="101"/>
      <c r="F25" s="23">
        <v>2017</v>
      </c>
      <c r="G25" s="19">
        <v>2150373</v>
      </c>
      <c r="H25" s="19">
        <v>2135632</v>
      </c>
      <c r="I25" s="19">
        <v>14741</v>
      </c>
      <c r="J25" s="41" t="e">
        <f>#REF!-'por. przed zmianami'!C25:C32</f>
        <v>#REF!</v>
      </c>
      <c r="K25" s="41" t="e">
        <f>#REF!-'por. przed zmianami'!D25:D32</f>
        <v>#REF!</v>
      </c>
      <c r="L25" s="41" t="e">
        <f>#REF!-'por. przed zmianami'!E25:E32</f>
        <v>#REF!</v>
      </c>
      <c r="M25" s="41"/>
      <c r="N25" s="41" t="e">
        <f>#REF!-'por. przed zmianami'!G25:G32</f>
        <v>#REF!</v>
      </c>
      <c r="O25" s="41" t="e">
        <f>#REF!-'por. przed zmianami'!H25:H32</f>
        <v>#REF!</v>
      </c>
      <c r="P25" s="41" t="e">
        <f>#REF!-'por. przed zmianami'!I25:I32</f>
        <v>#REF!</v>
      </c>
    </row>
    <row r="26" spans="1:16" ht="14.25" customHeight="1">
      <c r="A26" s="50"/>
      <c r="B26" s="56"/>
      <c r="C26" s="101"/>
      <c r="D26" s="101"/>
      <c r="E26" s="101"/>
      <c r="F26" s="23">
        <v>2018</v>
      </c>
      <c r="G26" s="19">
        <v>3421986</v>
      </c>
      <c r="H26" s="19">
        <v>3402433</v>
      </c>
      <c r="I26" s="19">
        <v>19553</v>
      </c>
      <c r="J26" s="41" t="e">
        <f>#REF!-'por. przed zmianami'!C26:C33</f>
        <v>#REF!</v>
      </c>
      <c r="K26" s="41" t="e">
        <f>#REF!-'por. przed zmianami'!D26:D33</f>
        <v>#REF!</v>
      </c>
      <c r="L26" s="41" t="e">
        <f>#REF!-'por. przed zmianami'!E26:E33</f>
        <v>#REF!</v>
      </c>
      <c r="M26" s="41"/>
      <c r="N26" s="41" t="e">
        <f>#REF!-'por. przed zmianami'!G26:G33</f>
        <v>#REF!</v>
      </c>
      <c r="O26" s="41" t="e">
        <f>#REF!-'por. przed zmianami'!H26:H33</f>
        <v>#REF!</v>
      </c>
      <c r="P26" s="41" t="e">
        <f>#REF!-'por. przed zmianami'!I26:I33</f>
        <v>#REF!</v>
      </c>
    </row>
    <row r="27" spans="1:16" ht="14.25" customHeight="1">
      <c r="A27" s="50"/>
      <c r="B27" s="56"/>
      <c r="C27" s="101"/>
      <c r="D27" s="101"/>
      <c r="E27" s="101"/>
      <c r="F27" s="23">
        <v>2019</v>
      </c>
      <c r="G27" s="19">
        <v>4317414</v>
      </c>
      <c r="H27" s="19">
        <v>4303403</v>
      </c>
      <c r="I27" s="19">
        <v>14011</v>
      </c>
      <c r="J27" s="41" t="e">
        <f>#REF!-'por. przed zmianami'!C27:C34</f>
        <v>#REF!</v>
      </c>
      <c r="K27" s="41" t="e">
        <f>#REF!-'por. przed zmianami'!D27:D34</f>
        <v>#REF!</v>
      </c>
      <c r="L27" s="41" t="e">
        <f>#REF!-'por. przed zmianami'!E27:E34</f>
        <v>#REF!</v>
      </c>
      <c r="M27" s="41"/>
      <c r="N27" s="41" t="e">
        <f>#REF!-'por. przed zmianami'!G27:G34</f>
        <v>#REF!</v>
      </c>
      <c r="O27" s="41" t="e">
        <f>#REF!-'por. przed zmianami'!H27:H34</f>
        <v>#REF!</v>
      </c>
      <c r="P27" s="41" t="e">
        <f>#REF!-'por. przed zmianami'!I27:I34</f>
        <v>#REF!</v>
      </c>
    </row>
    <row r="28" spans="1:16" ht="14.25" customHeight="1">
      <c r="A28" s="50"/>
      <c r="B28" s="56"/>
      <c r="C28" s="101"/>
      <c r="D28" s="101"/>
      <c r="E28" s="101"/>
      <c r="F28" s="23">
        <v>2020</v>
      </c>
      <c r="G28" s="19">
        <v>7822886</v>
      </c>
      <c r="H28" s="19">
        <v>7810003</v>
      </c>
      <c r="I28" s="19">
        <v>12883</v>
      </c>
      <c r="J28" s="41" t="e">
        <f>#REF!-'por. przed zmianami'!C28:C35</f>
        <v>#REF!</v>
      </c>
      <c r="K28" s="41" t="e">
        <f>#REF!-'por. przed zmianami'!D28:D35</f>
        <v>#REF!</v>
      </c>
      <c r="L28" s="41" t="e">
        <f>#REF!-'por. przed zmianami'!E28:E35</f>
        <v>#REF!</v>
      </c>
      <c r="M28" s="41"/>
      <c r="N28" s="41" t="e">
        <f>#REF!-'por. przed zmianami'!G28:G35</f>
        <v>#REF!</v>
      </c>
      <c r="O28" s="41" t="e">
        <f>#REF!-'por. przed zmianami'!H28:H35</f>
        <v>#REF!</v>
      </c>
      <c r="P28" s="41" t="e">
        <f>#REF!-'por. przed zmianami'!I28:I35</f>
        <v>#REF!</v>
      </c>
    </row>
    <row r="29" spans="1:16" ht="14.25" customHeight="1">
      <c r="A29" s="50"/>
      <c r="B29" s="56"/>
      <c r="C29" s="102"/>
      <c r="D29" s="102"/>
      <c r="E29" s="102"/>
      <c r="F29" s="23">
        <v>2021</v>
      </c>
      <c r="G29" s="19">
        <v>8989545</v>
      </c>
      <c r="H29" s="19">
        <v>8968050</v>
      </c>
      <c r="I29" s="19">
        <v>21495</v>
      </c>
      <c r="J29" s="41" t="e">
        <f>#REF!-'por. przed zmianami'!C29:C36</f>
        <v>#REF!</v>
      </c>
      <c r="K29" s="41" t="e">
        <f>#REF!-'por. przed zmianami'!D29:D36</f>
        <v>#REF!</v>
      </c>
      <c r="L29" s="41" t="e">
        <f>#REF!-'por. przed zmianami'!E29:E36</f>
        <v>#REF!</v>
      </c>
      <c r="M29" s="41"/>
      <c r="N29" s="41" t="e">
        <f>#REF!-'por. przed zmianami'!G29:G36</f>
        <v>#REF!</v>
      </c>
      <c r="O29" s="41" t="e">
        <f>#REF!-'por. przed zmianami'!H29:H36</f>
        <v>#REF!</v>
      </c>
      <c r="P29" s="41" t="e">
        <f>#REF!-'por. przed zmianami'!I29:I36</f>
        <v>#REF!</v>
      </c>
    </row>
    <row r="30" spans="1:16" ht="14.25" customHeight="1">
      <c r="A30" s="50"/>
      <c r="B30" s="56"/>
      <c r="C30" s="74"/>
      <c r="D30" s="74"/>
      <c r="E30" s="74"/>
      <c r="F30" s="23">
        <v>2022</v>
      </c>
      <c r="G30" s="19">
        <f>8596257+364</f>
        <v>8596621</v>
      </c>
      <c r="H30" s="19">
        <f>8567133+307</f>
        <v>8567440</v>
      </c>
      <c r="I30" s="19">
        <f>29124+57</f>
        <v>29181</v>
      </c>
      <c r="J30" s="41" t="e">
        <f>#REF!-'por. przed zmianami'!C30:C37</f>
        <v>#REF!</v>
      </c>
      <c r="K30" s="41" t="e">
        <f>#REF!-'por. przed zmianami'!D30:D37</f>
        <v>#REF!</v>
      </c>
      <c r="L30" s="41" t="e">
        <f>#REF!-'por. przed zmianami'!E30:E37</f>
        <v>#REF!</v>
      </c>
      <c r="M30" s="41"/>
      <c r="N30" s="41" t="e">
        <f>#REF!-'por. przed zmianami'!G30:G37</f>
        <v>#REF!</v>
      </c>
      <c r="O30" s="41" t="e">
        <f>#REF!-'por. przed zmianami'!H30:H37</f>
        <v>#REF!</v>
      </c>
      <c r="P30" s="41" t="e">
        <f>#REF!-'por. przed zmianami'!I30:I37</f>
        <v>#REF!</v>
      </c>
    </row>
    <row r="31" spans="1:16" ht="14.25" customHeight="1">
      <c r="A31" s="50"/>
      <c r="B31" s="56"/>
      <c r="C31" s="101"/>
      <c r="D31" s="101"/>
      <c r="E31" s="101"/>
      <c r="F31" s="23">
        <v>2023</v>
      </c>
      <c r="G31" s="19">
        <v>3540867</v>
      </c>
      <c r="H31" s="19">
        <v>3511462</v>
      </c>
      <c r="I31" s="19">
        <v>29405</v>
      </c>
      <c r="J31" s="41" t="e">
        <f>#REF!-'por. przed zmianami'!C31:C38</f>
        <v>#REF!</v>
      </c>
      <c r="K31" s="41" t="e">
        <f>#REF!-'por. przed zmianami'!D31:D38</f>
        <v>#REF!</v>
      </c>
      <c r="L31" s="41" t="e">
        <f>#REF!-'por. przed zmianami'!E31:E38</f>
        <v>#REF!</v>
      </c>
      <c r="M31" s="41"/>
      <c r="N31" s="41" t="e">
        <f>#REF!-'por. przed zmianami'!G31:G38</f>
        <v>#REF!</v>
      </c>
      <c r="O31" s="41" t="e">
        <f>#REF!-'por. przed zmianami'!H31:H38</f>
        <v>#REF!</v>
      </c>
      <c r="P31" s="41" t="e">
        <f>#REF!-'por. przed zmianami'!I31:I38</f>
        <v>#REF!</v>
      </c>
    </row>
    <row r="32" spans="1:16" ht="14.25" customHeight="1">
      <c r="A32" s="50"/>
      <c r="B32" s="56"/>
      <c r="C32" s="102"/>
      <c r="D32" s="102"/>
      <c r="E32" s="102"/>
      <c r="F32" s="23">
        <v>2024</v>
      </c>
      <c r="G32" s="19">
        <v>430676</v>
      </c>
      <c r="H32" s="19">
        <v>430676</v>
      </c>
      <c r="I32" s="19">
        <v>0</v>
      </c>
      <c r="J32" s="41" t="e">
        <f>#REF!-'por. przed zmianami'!C32:C39</f>
        <v>#REF!</v>
      </c>
      <c r="K32" s="41" t="e">
        <f>#REF!-'por. przed zmianami'!D32:D39</f>
        <v>#REF!</v>
      </c>
      <c r="L32" s="41" t="e">
        <f>#REF!-'por. przed zmianami'!E32:E39</f>
        <v>#REF!</v>
      </c>
      <c r="M32" s="41"/>
      <c r="N32" s="41" t="e">
        <f>#REF!-'por. przed zmianami'!G32:G39</f>
        <v>#REF!</v>
      </c>
      <c r="O32" s="41" t="e">
        <f>#REF!-'por. przed zmianami'!H32:H39</f>
        <v>#REF!</v>
      </c>
      <c r="P32" s="41" t="e">
        <f>#REF!-'por. przed zmianami'!I32:I39</f>
        <v>#REF!</v>
      </c>
    </row>
    <row r="33" spans="1:16" ht="15.75">
      <c r="A33" s="51"/>
      <c r="B33" s="53"/>
      <c r="C33" s="21">
        <f>C22+C30</f>
        <v>39762269</v>
      </c>
      <c r="D33" s="21">
        <f>D22+D30</f>
        <v>39606893</v>
      </c>
      <c r="E33" s="21">
        <f>E22+E30</f>
        <v>155376</v>
      </c>
      <c r="F33" s="39" t="s">
        <v>53</v>
      </c>
      <c r="G33" s="25">
        <f>SUM(G22:G32)</f>
        <v>40591829</v>
      </c>
      <c r="H33" s="25">
        <f t="shared" ref="H33:I33" si="2">SUM(H22:H32)</f>
        <v>40436369</v>
      </c>
      <c r="I33" s="25">
        <f t="shared" si="2"/>
        <v>155460</v>
      </c>
      <c r="J33" s="41" t="e">
        <f>#REF!-'por. przed zmianami'!C33:C40</f>
        <v>#REF!</v>
      </c>
      <c r="K33" s="41" t="e">
        <f>#REF!-'por. przed zmianami'!D33:D40</f>
        <v>#REF!</v>
      </c>
      <c r="L33" s="41" t="e">
        <f>#REF!-'por. przed zmianami'!E33:E40</f>
        <v>#REF!</v>
      </c>
      <c r="M33" s="41"/>
      <c r="N33" s="41" t="e">
        <f>#REF!-'por. przed zmianami'!G33:G40</f>
        <v>#REF!</v>
      </c>
      <c r="O33" s="41" t="e">
        <f>#REF!-'por. przed zmianami'!H33:H40</f>
        <v>#REF!</v>
      </c>
      <c r="P33" s="41" t="e">
        <f>#REF!-'por. przed zmianami'!I33:I40</f>
        <v>#REF!</v>
      </c>
    </row>
    <row r="34" spans="1:16" ht="15" customHeight="1">
      <c r="A34" s="54" t="s">
        <v>45</v>
      </c>
      <c r="B34" s="55" t="s">
        <v>63</v>
      </c>
      <c r="C34" s="74">
        <v>10104926</v>
      </c>
      <c r="D34" s="74">
        <v>8807626</v>
      </c>
      <c r="E34" s="74">
        <v>426646</v>
      </c>
      <c r="F34" s="23">
        <v>2014</v>
      </c>
      <c r="G34" s="19">
        <v>0</v>
      </c>
      <c r="H34" s="19">
        <v>0</v>
      </c>
      <c r="I34" s="19">
        <v>0</v>
      </c>
      <c r="J34" s="41" t="e">
        <f>#REF!-'por. przed zmianami'!C34:C41</f>
        <v>#REF!</v>
      </c>
      <c r="K34" s="41" t="e">
        <f>#REF!-'por. przed zmianami'!D34:D41</f>
        <v>#REF!</v>
      </c>
      <c r="L34" s="41" t="e">
        <f>#REF!-'por. przed zmianami'!E34:E41</f>
        <v>#REF!</v>
      </c>
      <c r="M34" s="41"/>
      <c r="N34" s="41" t="e">
        <f>#REF!-'por. przed zmianami'!G34:G41</f>
        <v>#REF!</v>
      </c>
      <c r="O34" s="41" t="e">
        <f>#REF!-'por. przed zmianami'!H34:H41</f>
        <v>#REF!</v>
      </c>
      <c r="P34" s="41" t="e">
        <f>#REF!-'por. przed zmianami'!I34:I41</f>
        <v>#REF!</v>
      </c>
    </row>
    <row r="35" spans="1:16" ht="15" customHeight="1">
      <c r="A35" s="50"/>
      <c r="B35" s="56"/>
      <c r="C35" s="101"/>
      <c r="D35" s="101"/>
      <c r="E35" s="101"/>
      <c r="F35" s="23">
        <v>2015</v>
      </c>
      <c r="G35" s="19">
        <v>1628</v>
      </c>
      <c r="H35" s="19">
        <v>1384</v>
      </c>
      <c r="I35" s="19">
        <v>244</v>
      </c>
      <c r="J35" s="41" t="e">
        <f>#REF!-'por. przed zmianami'!C35:C42</f>
        <v>#REF!</v>
      </c>
      <c r="K35" s="41" t="e">
        <f>#REF!-'por. przed zmianami'!D35:D42</f>
        <v>#REF!</v>
      </c>
      <c r="L35" s="41" t="e">
        <f>#REF!-'por. przed zmianami'!E35:E42</f>
        <v>#REF!</v>
      </c>
      <c r="M35" s="41"/>
      <c r="N35" s="41" t="e">
        <f>#REF!-'por. przed zmianami'!G35:G42</f>
        <v>#REF!</v>
      </c>
      <c r="O35" s="41" t="e">
        <f>#REF!-'por. przed zmianami'!H35:H42</f>
        <v>#REF!</v>
      </c>
      <c r="P35" s="41" t="e">
        <f>#REF!-'por. przed zmianami'!I35:I42</f>
        <v>#REF!</v>
      </c>
    </row>
    <row r="36" spans="1:16" ht="15" customHeight="1">
      <c r="A36" s="50"/>
      <c r="B36" s="56"/>
      <c r="C36" s="101"/>
      <c r="D36" s="101"/>
      <c r="E36" s="101"/>
      <c r="F36" s="23">
        <v>2016</v>
      </c>
      <c r="G36" s="19">
        <v>141161</v>
      </c>
      <c r="H36" s="19">
        <v>134725</v>
      </c>
      <c r="I36" s="19">
        <v>1598</v>
      </c>
      <c r="J36" s="41" t="e">
        <f>#REF!-'por. przed zmianami'!C36:C43</f>
        <v>#REF!</v>
      </c>
      <c r="K36" s="41" t="e">
        <f>#REF!-'por. przed zmianami'!D36:D43</f>
        <v>#REF!</v>
      </c>
      <c r="L36" s="41" t="e">
        <f>#REF!-'por. przed zmianami'!E36:E43</f>
        <v>#REF!</v>
      </c>
      <c r="M36" s="41"/>
      <c r="N36" s="41" t="e">
        <f>#REF!-'por. przed zmianami'!G36:G43</f>
        <v>#REF!</v>
      </c>
      <c r="O36" s="41" t="e">
        <f>#REF!-'por. przed zmianami'!H36:H43</f>
        <v>#REF!</v>
      </c>
      <c r="P36" s="41" t="e">
        <f>#REF!-'por. przed zmianami'!I36:I43</f>
        <v>#REF!</v>
      </c>
    </row>
    <row r="37" spans="1:16" ht="15" customHeight="1">
      <c r="A37" s="50"/>
      <c r="B37" s="56"/>
      <c r="C37" s="101"/>
      <c r="D37" s="101"/>
      <c r="E37" s="101"/>
      <c r="F37" s="23">
        <v>2017</v>
      </c>
      <c r="G37" s="19">
        <v>1125142</v>
      </c>
      <c r="H37" s="19">
        <v>1034763</v>
      </c>
      <c r="I37" s="19">
        <v>10222</v>
      </c>
      <c r="J37" s="41" t="e">
        <f>#REF!-'por. przed zmianami'!C37:C44</f>
        <v>#REF!</v>
      </c>
      <c r="K37" s="41" t="e">
        <f>#REF!-'por. przed zmianami'!D37:D44</f>
        <v>#REF!</v>
      </c>
      <c r="L37" s="41" t="e">
        <f>#REF!-'por. przed zmianami'!E37:E44</f>
        <v>#REF!</v>
      </c>
      <c r="M37" s="41"/>
      <c r="N37" s="41" t="e">
        <f>#REF!-'por. przed zmianami'!G37:G44</f>
        <v>#REF!</v>
      </c>
      <c r="O37" s="41" t="e">
        <f>#REF!-'por. przed zmianami'!H37:H44</f>
        <v>#REF!</v>
      </c>
      <c r="P37" s="41" t="e">
        <f>#REF!-'por. przed zmianami'!I37:I44</f>
        <v>#REF!</v>
      </c>
    </row>
    <row r="38" spans="1:16" ht="15" customHeight="1">
      <c r="A38" s="50"/>
      <c r="B38" s="56"/>
      <c r="C38" s="101"/>
      <c r="D38" s="101"/>
      <c r="E38" s="101"/>
      <c r="F38" s="23">
        <v>2018</v>
      </c>
      <c r="G38" s="19">
        <v>2107025</v>
      </c>
      <c r="H38" s="19">
        <v>1923049</v>
      </c>
      <c r="I38" s="19">
        <v>89502</v>
      </c>
      <c r="J38" s="41" t="e">
        <f>#REF!-'por. przed zmianami'!C38:C45</f>
        <v>#REF!</v>
      </c>
      <c r="K38" s="41" t="e">
        <f>#REF!-'por. przed zmianami'!D38:D45</f>
        <v>#REF!</v>
      </c>
      <c r="L38" s="41" t="e">
        <f>#REF!-'por. przed zmianami'!E38:E45</f>
        <v>#REF!</v>
      </c>
      <c r="M38" s="41"/>
      <c r="N38" s="41" t="e">
        <f>#REF!-'por. przed zmianami'!G38:G45</f>
        <v>#REF!</v>
      </c>
      <c r="O38" s="41" t="e">
        <f>#REF!-'por. przed zmianami'!H38:H45</f>
        <v>#REF!</v>
      </c>
      <c r="P38" s="41" t="e">
        <f>#REF!-'por. przed zmianami'!I38:I45</f>
        <v>#REF!</v>
      </c>
    </row>
    <row r="39" spans="1:16" ht="15" customHeight="1">
      <c r="A39" s="50"/>
      <c r="B39" s="56"/>
      <c r="C39" s="101"/>
      <c r="D39" s="101"/>
      <c r="E39" s="101"/>
      <c r="F39" s="23">
        <v>2019</v>
      </c>
      <c r="G39" s="19">
        <v>1538400</v>
      </c>
      <c r="H39" s="19">
        <v>1322033</v>
      </c>
      <c r="I39" s="19">
        <v>84455</v>
      </c>
      <c r="J39" s="41" t="e">
        <f>#REF!-'por. przed zmianami'!C39:C46</f>
        <v>#REF!</v>
      </c>
      <c r="K39" s="41" t="e">
        <f>#REF!-'por. przed zmianami'!D39:D46</f>
        <v>#REF!</v>
      </c>
      <c r="L39" s="41" t="e">
        <f>#REF!-'por. przed zmianami'!E39:E46</f>
        <v>#REF!</v>
      </c>
      <c r="M39" s="41"/>
      <c r="N39" s="41" t="e">
        <f>#REF!-'por. przed zmianami'!G39:G46</f>
        <v>#REF!</v>
      </c>
      <c r="O39" s="41" t="e">
        <f>#REF!-'por. przed zmianami'!H39:H46</f>
        <v>#REF!</v>
      </c>
      <c r="P39" s="41" t="e">
        <f>#REF!-'por. przed zmianami'!I39:I46</f>
        <v>#REF!</v>
      </c>
    </row>
    <row r="40" spans="1:16" ht="15" customHeight="1">
      <c r="A40" s="50"/>
      <c r="B40" s="56"/>
      <c r="C40" s="101"/>
      <c r="D40" s="101"/>
      <c r="E40" s="101"/>
      <c r="F40" s="23">
        <v>2020</v>
      </c>
      <c r="G40" s="19">
        <v>1505741</v>
      </c>
      <c r="H40" s="19">
        <v>1253457</v>
      </c>
      <c r="I40" s="19">
        <v>107808</v>
      </c>
      <c r="J40" s="41" t="e">
        <f>#REF!-'por. przed zmianami'!C40:C47</f>
        <v>#REF!</v>
      </c>
      <c r="K40" s="41" t="e">
        <f>#REF!-'por. przed zmianami'!D40:D47</f>
        <v>#REF!</v>
      </c>
      <c r="L40" s="41" t="e">
        <f>#REF!-'por. przed zmianami'!E40:E47</f>
        <v>#REF!</v>
      </c>
      <c r="M40" s="41"/>
      <c r="N40" s="41" t="e">
        <f>#REF!-'por. przed zmianami'!G40:G47</f>
        <v>#REF!</v>
      </c>
      <c r="O40" s="41" t="e">
        <f>#REF!-'por. przed zmianami'!H40:H47</f>
        <v>#REF!</v>
      </c>
      <c r="P40" s="41" t="e">
        <f>#REF!-'por. przed zmianami'!I40:I47</f>
        <v>#REF!</v>
      </c>
    </row>
    <row r="41" spans="1:16" ht="15" customHeight="1">
      <c r="A41" s="50"/>
      <c r="B41" s="56"/>
      <c r="C41" s="102"/>
      <c r="D41" s="102"/>
      <c r="E41" s="102"/>
      <c r="F41" s="23">
        <v>2021</v>
      </c>
      <c r="G41" s="19">
        <v>1122749</v>
      </c>
      <c r="H41" s="19">
        <v>919680</v>
      </c>
      <c r="I41" s="19">
        <v>54718</v>
      </c>
      <c r="J41" s="41" t="e">
        <f>#REF!-'por. przed zmianami'!C41:C48</f>
        <v>#REF!</v>
      </c>
      <c r="K41" s="41" t="e">
        <f>#REF!-'por. przed zmianami'!D41:D48</f>
        <v>#REF!</v>
      </c>
      <c r="L41" s="41" t="e">
        <f>#REF!-'por. przed zmianami'!E41:E48</f>
        <v>#REF!</v>
      </c>
      <c r="M41" s="41"/>
      <c r="N41" s="41" t="e">
        <f>#REF!-'por. przed zmianami'!G41:G48</f>
        <v>#REF!</v>
      </c>
      <c r="O41" s="41" t="e">
        <f>#REF!-'por. przed zmianami'!H41:H48</f>
        <v>#REF!</v>
      </c>
      <c r="P41" s="41" t="e">
        <f>#REF!-'por. przed zmianami'!I41:I48</f>
        <v>#REF!</v>
      </c>
    </row>
    <row r="42" spans="1:16" ht="15" customHeight="1">
      <c r="A42" s="50"/>
      <c r="B42" s="56"/>
      <c r="C42" s="74"/>
      <c r="D42" s="74"/>
      <c r="E42" s="74"/>
      <c r="F42" s="23">
        <v>2022</v>
      </c>
      <c r="G42" s="19">
        <v>1075860</v>
      </c>
      <c r="H42" s="19">
        <v>892367</v>
      </c>
      <c r="I42" s="19">
        <v>51248</v>
      </c>
      <c r="J42" s="41" t="e">
        <f>#REF!-'por. przed zmianami'!C42:C49</f>
        <v>#REF!</v>
      </c>
      <c r="K42" s="41" t="e">
        <f>#REF!-'por. przed zmianami'!D42:D49</f>
        <v>#REF!</v>
      </c>
      <c r="L42" s="41" t="e">
        <f>#REF!-'por. przed zmianami'!E42:E49</f>
        <v>#REF!</v>
      </c>
      <c r="M42" s="41"/>
      <c r="N42" s="41" t="e">
        <f>#REF!-'por. przed zmianami'!G42:G49</f>
        <v>#REF!</v>
      </c>
      <c r="O42" s="41" t="e">
        <f>#REF!-'por. przed zmianami'!H42:H49</f>
        <v>#REF!</v>
      </c>
      <c r="P42" s="41" t="e">
        <f>#REF!-'por. przed zmianami'!I42:I49</f>
        <v>#REF!</v>
      </c>
    </row>
    <row r="43" spans="1:16" ht="15" customHeight="1">
      <c r="A43" s="50"/>
      <c r="B43" s="56"/>
      <c r="C43" s="101"/>
      <c r="D43" s="101"/>
      <c r="E43" s="101"/>
      <c r="F43" s="23">
        <v>2023</v>
      </c>
      <c r="G43" s="19">
        <v>1285228</v>
      </c>
      <c r="H43" s="19">
        <v>1124166</v>
      </c>
      <c r="I43" s="19">
        <v>26861</v>
      </c>
      <c r="J43" s="41" t="e">
        <f>#REF!-'por. przed zmianami'!C43:C50</f>
        <v>#REF!</v>
      </c>
      <c r="K43" s="41" t="e">
        <f>#REF!-'por. przed zmianami'!D43:D50</f>
        <v>#REF!</v>
      </c>
      <c r="L43" s="41" t="e">
        <f>#REF!-'por. przed zmianami'!E43:E50</f>
        <v>#REF!</v>
      </c>
      <c r="M43" s="41"/>
      <c r="N43" s="41" t="e">
        <f>#REF!-'por. przed zmianami'!G43:G50</f>
        <v>#REF!</v>
      </c>
      <c r="O43" s="41" t="e">
        <f>#REF!-'por. przed zmianami'!H43:H50</f>
        <v>#REF!</v>
      </c>
      <c r="P43" s="41" t="e">
        <f>#REF!-'por. przed zmianami'!I43:I50</f>
        <v>#REF!</v>
      </c>
    </row>
    <row r="44" spans="1:16" ht="15" customHeight="1">
      <c r="A44" s="50"/>
      <c r="B44" s="56"/>
      <c r="C44" s="102"/>
      <c r="D44" s="102"/>
      <c r="E44" s="102"/>
      <c r="F44" s="23">
        <v>2024</v>
      </c>
      <c r="G44" s="19">
        <v>454433</v>
      </c>
      <c r="H44" s="19">
        <v>454433</v>
      </c>
      <c r="I44" s="19">
        <v>0</v>
      </c>
      <c r="J44" s="41" t="e">
        <f>#REF!-'por. przed zmianami'!C44:C51</f>
        <v>#REF!</v>
      </c>
      <c r="K44" s="41" t="e">
        <f>#REF!-'por. przed zmianami'!D44:D51</f>
        <v>#REF!</v>
      </c>
      <c r="L44" s="41" t="e">
        <f>#REF!-'por. przed zmianami'!E44:E51</f>
        <v>#REF!</v>
      </c>
      <c r="M44" s="41"/>
      <c r="N44" s="41" t="e">
        <f>#REF!-'por. przed zmianami'!G44:G51</f>
        <v>#REF!</v>
      </c>
      <c r="O44" s="41" t="e">
        <f>#REF!-'por. przed zmianami'!H44:H51</f>
        <v>#REF!</v>
      </c>
      <c r="P44" s="41" t="e">
        <f>#REF!-'por. przed zmianami'!I44:I51</f>
        <v>#REF!</v>
      </c>
    </row>
    <row r="45" spans="1:16" ht="15.75">
      <c r="A45" s="51"/>
      <c r="B45" s="53"/>
      <c r="C45" s="21">
        <f>C34+C42</f>
        <v>10104926</v>
      </c>
      <c r="D45" s="21">
        <f t="shared" ref="D45:E45" si="3">D34+D42</f>
        <v>8807626</v>
      </c>
      <c r="E45" s="21">
        <f t="shared" si="3"/>
        <v>426646</v>
      </c>
      <c r="F45" s="39" t="s">
        <v>53</v>
      </c>
      <c r="G45" s="25">
        <f>SUM(G34:G44)</f>
        <v>10357367</v>
      </c>
      <c r="H45" s="25">
        <f t="shared" ref="H45:I45" si="4">SUM(H34:H44)</f>
        <v>9060057</v>
      </c>
      <c r="I45" s="25">
        <f t="shared" si="4"/>
        <v>426656</v>
      </c>
      <c r="J45" s="41" t="e">
        <f>#REF!-'por. przed zmianami'!C45:C52</f>
        <v>#REF!</v>
      </c>
      <c r="K45" s="41" t="e">
        <f>#REF!-'por. przed zmianami'!D45:D52</f>
        <v>#REF!</v>
      </c>
      <c r="L45" s="41" t="e">
        <f>#REF!-'por. przed zmianami'!E45:E52</f>
        <v>#REF!</v>
      </c>
      <c r="M45" s="41"/>
      <c r="N45" s="41" t="e">
        <f>#REF!-'por. przed zmianami'!G45:G52</f>
        <v>#REF!</v>
      </c>
      <c r="O45" s="41" t="e">
        <f>#REF!-'por. przed zmianami'!H45:H52</f>
        <v>#REF!</v>
      </c>
      <c r="P45" s="41" t="e">
        <f>#REF!-'por. przed zmianami'!I45:I52</f>
        <v>#REF!</v>
      </c>
    </row>
    <row r="46" spans="1:16" ht="15" customHeight="1">
      <c r="A46" s="54" t="s">
        <v>45</v>
      </c>
      <c r="B46" s="55" t="s">
        <v>70</v>
      </c>
      <c r="C46" s="74">
        <v>24355915</v>
      </c>
      <c r="D46" s="74">
        <v>21172386</v>
      </c>
      <c r="E46" s="74">
        <v>2062200</v>
      </c>
      <c r="F46" s="23">
        <v>2014</v>
      </c>
      <c r="G46" s="19">
        <v>33745</v>
      </c>
      <c r="H46" s="19">
        <v>0</v>
      </c>
      <c r="I46" s="19">
        <v>22519</v>
      </c>
      <c r="J46" s="41" t="e">
        <f>#REF!-'por. przed zmianami'!C46:C53</f>
        <v>#REF!</v>
      </c>
      <c r="K46" s="41" t="e">
        <f>#REF!-'por. przed zmianami'!D46:D53</f>
        <v>#REF!</v>
      </c>
      <c r="L46" s="41" t="e">
        <f>#REF!-'por. przed zmianami'!E46:E53</f>
        <v>#REF!</v>
      </c>
      <c r="M46" s="41"/>
      <c r="N46" s="41" t="e">
        <f>#REF!-'por. przed zmianami'!G46:G53</f>
        <v>#REF!</v>
      </c>
      <c r="O46" s="41" t="e">
        <f>#REF!-'por. przed zmianami'!H46:H53</f>
        <v>#REF!</v>
      </c>
      <c r="P46" s="41" t="e">
        <f>#REF!-'por. przed zmianami'!I46:I53</f>
        <v>#REF!</v>
      </c>
    </row>
    <row r="47" spans="1:16" ht="15" customHeight="1">
      <c r="A47" s="50"/>
      <c r="B47" s="56"/>
      <c r="C47" s="101"/>
      <c r="D47" s="101"/>
      <c r="E47" s="101"/>
      <c r="F47" s="23">
        <v>2015</v>
      </c>
      <c r="G47" s="19">
        <v>294932</v>
      </c>
      <c r="H47" s="19">
        <v>264809</v>
      </c>
      <c r="I47" s="19">
        <v>20102</v>
      </c>
      <c r="J47" s="41" t="e">
        <f>#REF!-'por. przed zmianami'!C47:C54</f>
        <v>#REF!</v>
      </c>
      <c r="K47" s="41" t="e">
        <f>#REF!-'por. przed zmianami'!D47:D54</f>
        <v>#REF!</v>
      </c>
      <c r="L47" s="41" t="e">
        <f>#REF!-'por. przed zmianami'!E47:E54</f>
        <v>#REF!</v>
      </c>
      <c r="M47" s="41"/>
      <c r="N47" s="41" t="e">
        <f>#REF!-'por. przed zmianami'!G47:G54</f>
        <v>#REF!</v>
      </c>
      <c r="O47" s="41" t="e">
        <f>#REF!-'por. przed zmianami'!H47:H54</f>
        <v>#REF!</v>
      </c>
      <c r="P47" s="41" t="e">
        <f>#REF!-'por. przed zmianami'!I47:I54</f>
        <v>#REF!</v>
      </c>
    </row>
    <row r="48" spans="1:16" ht="15" customHeight="1">
      <c r="A48" s="50"/>
      <c r="B48" s="56"/>
      <c r="C48" s="101"/>
      <c r="D48" s="101"/>
      <c r="E48" s="101"/>
      <c r="F48" s="23">
        <v>2016</v>
      </c>
      <c r="G48" s="19">
        <v>1655050</v>
      </c>
      <c r="H48" s="19">
        <v>1602940</v>
      </c>
      <c r="I48" s="19">
        <v>34774</v>
      </c>
      <c r="J48" s="41" t="e">
        <f>#REF!-'por. przed zmianami'!C48:C55</f>
        <v>#REF!</v>
      </c>
      <c r="K48" s="41" t="e">
        <f>#REF!-'por. przed zmianami'!D48:D55</f>
        <v>#REF!</v>
      </c>
      <c r="L48" s="41" t="e">
        <f>#REF!-'por. przed zmianami'!E48:E55</f>
        <v>#REF!</v>
      </c>
      <c r="M48" s="41"/>
      <c r="N48" s="41" t="e">
        <f>#REF!-'por. przed zmianami'!G48:G55</f>
        <v>#REF!</v>
      </c>
      <c r="O48" s="41" t="e">
        <f>#REF!-'por. przed zmianami'!H48:H55</f>
        <v>#REF!</v>
      </c>
      <c r="P48" s="41" t="e">
        <f>#REF!-'por. przed zmianami'!I48:I55</f>
        <v>#REF!</v>
      </c>
    </row>
    <row r="49" spans="1:16" ht="15" customHeight="1">
      <c r="A49" s="50"/>
      <c r="B49" s="56"/>
      <c r="C49" s="101"/>
      <c r="D49" s="101"/>
      <c r="E49" s="101"/>
      <c r="F49" s="23">
        <v>2017</v>
      </c>
      <c r="G49" s="19">
        <v>2375003</v>
      </c>
      <c r="H49" s="19">
        <v>2205460</v>
      </c>
      <c r="I49" s="19">
        <v>113139</v>
      </c>
      <c r="J49" s="41" t="e">
        <f>#REF!-'por. przed zmianami'!C49:C56</f>
        <v>#REF!</v>
      </c>
      <c r="K49" s="41" t="e">
        <f>#REF!-'por. przed zmianami'!D49:D56</f>
        <v>#REF!</v>
      </c>
      <c r="L49" s="41" t="e">
        <f>#REF!-'por. przed zmianami'!E49:E56</f>
        <v>#REF!</v>
      </c>
      <c r="M49" s="41"/>
      <c r="N49" s="41" t="e">
        <f>#REF!-'por. przed zmianami'!G49:G56</f>
        <v>#REF!</v>
      </c>
      <c r="O49" s="41" t="e">
        <f>#REF!-'por. przed zmianami'!H49:H56</f>
        <v>#REF!</v>
      </c>
      <c r="P49" s="41" t="e">
        <f>#REF!-'por. przed zmianami'!I49:I56</f>
        <v>#REF!</v>
      </c>
    </row>
    <row r="50" spans="1:16" ht="15" customHeight="1">
      <c r="A50" s="50"/>
      <c r="B50" s="56"/>
      <c r="C50" s="101"/>
      <c r="D50" s="101"/>
      <c r="E50" s="101"/>
      <c r="F50" s="23">
        <v>2018</v>
      </c>
      <c r="G50" s="19">
        <v>2810300</v>
      </c>
      <c r="H50" s="19">
        <v>2463970</v>
      </c>
      <c r="I50" s="19">
        <v>231113</v>
      </c>
      <c r="J50" s="41" t="e">
        <f>#REF!-'por. przed zmianami'!C50:C57</f>
        <v>#REF!</v>
      </c>
      <c r="K50" s="41" t="e">
        <f>#REF!-'por. przed zmianami'!D50:D57</f>
        <v>#REF!</v>
      </c>
      <c r="L50" s="41" t="e">
        <f>#REF!-'por. przed zmianami'!E50:E57</f>
        <v>#REF!</v>
      </c>
      <c r="M50" s="41"/>
      <c r="N50" s="41" t="e">
        <f>#REF!-'por. przed zmianami'!G50:G57</f>
        <v>#REF!</v>
      </c>
      <c r="O50" s="41" t="e">
        <f>#REF!-'por. przed zmianami'!H50:H57</f>
        <v>#REF!</v>
      </c>
      <c r="P50" s="41" t="e">
        <f>#REF!-'por. przed zmianami'!I50:I57</f>
        <v>#REF!</v>
      </c>
    </row>
    <row r="51" spans="1:16" ht="15" customHeight="1">
      <c r="A51" s="50"/>
      <c r="B51" s="56"/>
      <c r="C51" s="101"/>
      <c r="D51" s="101"/>
      <c r="E51" s="101"/>
      <c r="F51" s="23">
        <v>2019</v>
      </c>
      <c r="G51" s="19">
        <v>3084282</v>
      </c>
      <c r="H51" s="19">
        <v>2759519</v>
      </c>
      <c r="I51" s="19">
        <v>216721</v>
      </c>
      <c r="J51" s="41" t="e">
        <f>#REF!-'por. przed zmianami'!C51:C58</f>
        <v>#REF!</v>
      </c>
      <c r="K51" s="41" t="e">
        <f>#REF!-'por. przed zmianami'!D51:D58</f>
        <v>#REF!</v>
      </c>
      <c r="L51" s="41" t="e">
        <f>#REF!-'por. przed zmianami'!E51:E58</f>
        <v>#REF!</v>
      </c>
      <c r="M51" s="41"/>
      <c r="N51" s="41" t="e">
        <f>#REF!-'por. przed zmianami'!G51:G58</f>
        <v>#REF!</v>
      </c>
      <c r="O51" s="41" t="e">
        <f>#REF!-'por. przed zmianami'!H51:H58</f>
        <v>#REF!</v>
      </c>
      <c r="P51" s="41" t="e">
        <f>#REF!-'por. przed zmianami'!I51:I58</f>
        <v>#REF!</v>
      </c>
    </row>
    <row r="52" spans="1:16" ht="15" customHeight="1">
      <c r="A52" s="50"/>
      <c r="B52" s="56"/>
      <c r="C52" s="101"/>
      <c r="D52" s="101"/>
      <c r="E52" s="101"/>
      <c r="F52" s="23">
        <v>2020</v>
      </c>
      <c r="G52" s="19">
        <v>3963578</v>
      </c>
      <c r="H52" s="19">
        <v>3340823</v>
      </c>
      <c r="I52" s="19">
        <v>409897</v>
      </c>
      <c r="J52" s="41" t="e">
        <f>#REF!-'por. przed zmianami'!C52:C59</f>
        <v>#REF!</v>
      </c>
      <c r="K52" s="41" t="e">
        <f>#REF!-'por. przed zmianami'!D52:D59</f>
        <v>#REF!</v>
      </c>
      <c r="L52" s="41" t="e">
        <f>#REF!-'por. przed zmianami'!E52:E59</f>
        <v>#REF!</v>
      </c>
      <c r="M52" s="41"/>
      <c r="N52" s="41" t="e">
        <f>#REF!-'por. przed zmianami'!G52:G59</f>
        <v>#REF!</v>
      </c>
      <c r="O52" s="41" t="e">
        <f>#REF!-'por. przed zmianami'!H52:H59</f>
        <v>#REF!</v>
      </c>
      <c r="P52" s="41" t="e">
        <f>#REF!-'por. przed zmianami'!I52:I59</f>
        <v>#REF!</v>
      </c>
    </row>
    <row r="53" spans="1:16" ht="15" customHeight="1">
      <c r="A53" s="50"/>
      <c r="B53" s="56"/>
      <c r="C53" s="102"/>
      <c r="D53" s="102"/>
      <c r="E53" s="102"/>
      <c r="F53" s="23">
        <v>2021</v>
      </c>
      <c r="G53" s="19">
        <v>4584459</v>
      </c>
      <c r="H53" s="19">
        <v>3868746</v>
      </c>
      <c r="I53" s="19">
        <v>470870</v>
      </c>
      <c r="J53" s="41" t="e">
        <f>#REF!-'por. przed zmianami'!C53:C60</f>
        <v>#REF!</v>
      </c>
      <c r="K53" s="41" t="e">
        <f>#REF!-'por. przed zmianami'!D53:D60</f>
        <v>#REF!</v>
      </c>
      <c r="L53" s="41" t="e">
        <f>#REF!-'por. przed zmianami'!E53:E60</f>
        <v>#REF!</v>
      </c>
      <c r="M53" s="41"/>
      <c r="N53" s="41" t="e">
        <f>#REF!-'por. przed zmianami'!G53:G60</f>
        <v>#REF!</v>
      </c>
      <c r="O53" s="41" t="e">
        <f>#REF!-'por. przed zmianami'!H53:H60</f>
        <v>#REF!</v>
      </c>
      <c r="P53" s="41" t="e">
        <f>#REF!-'por. przed zmianami'!I53:I60</f>
        <v>#REF!</v>
      </c>
    </row>
    <row r="54" spans="1:16" ht="15" customHeight="1">
      <c r="A54" s="50"/>
      <c r="B54" s="56"/>
      <c r="C54" s="74"/>
      <c r="D54" s="74"/>
      <c r="E54" s="74"/>
      <c r="F54" s="23">
        <v>2022</v>
      </c>
      <c r="G54" s="19">
        <v>5035041</v>
      </c>
      <c r="H54" s="19">
        <v>4365148</v>
      </c>
      <c r="I54" s="19">
        <v>441084</v>
      </c>
      <c r="J54" s="41" t="e">
        <f>#REF!-'por. przed zmianami'!C54:C61</f>
        <v>#REF!</v>
      </c>
      <c r="K54" s="41" t="e">
        <f>#REF!-'por. przed zmianami'!D54:D61</f>
        <v>#REF!</v>
      </c>
      <c r="L54" s="41" t="e">
        <f>#REF!-'por. przed zmianami'!E54:E61</f>
        <v>#REF!</v>
      </c>
      <c r="M54" s="41"/>
      <c r="N54" s="41" t="e">
        <f>#REF!-'por. przed zmianami'!G54:G61</f>
        <v>#REF!</v>
      </c>
      <c r="O54" s="41" t="e">
        <f>#REF!-'por. przed zmianami'!H54:H61</f>
        <v>#REF!</v>
      </c>
      <c r="P54" s="41" t="e">
        <f>#REF!-'por. przed zmianami'!I54:I61</f>
        <v>#REF!</v>
      </c>
    </row>
    <row r="55" spans="1:16" ht="15" customHeight="1">
      <c r="A55" s="50"/>
      <c r="B55" s="56"/>
      <c r="C55" s="101"/>
      <c r="D55" s="101"/>
      <c r="E55" s="101"/>
      <c r="F55" s="23">
        <v>2023</v>
      </c>
      <c r="G55" s="19">
        <v>1784049</v>
      </c>
      <c r="H55" s="19">
        <v>1513933</v>
      </c>
      <c r="I55" s="19">
        <v>168702</v>
      </c>
      <c r="J55" s="41" t="e">
        <f>#REF!-'por. przed zmianami'!C55:C62</f>
        <v>#REF!</v>
      </c>
      <c r="K55" s="41" t="e">
        <f>#REF!-'por. przed zmianami'!D55:D62</f>
        <v>#REF!</v>
      </c>
      <c r="L55" s="41" t="e">
        <f>#REF!-'por. przed zmianami'!E55:E62</f>
        <v>#REF!</v>
      </c>
      <c r="M55" s="41"/>
      <c r="N55" s="41" t="e">
        <f>#REF!-'por. przed zmianami'!G55:G62</f>
        <v>#REF!</v>
      </c>
      <c r="O55" s="41" t="e">
        <f>#REF!-'por. przed zmianami'!H55:H62</f>
        <v>#REF!</v>
      </c>
      <c r="P55" s="41" t="e">
        <f>#REF!-'por. przed zmianami'!I55:I62</f>
        <v>#REF!</v>
      </c>
    </row>
    <row r="56" spans="1:16" ht="15" customHeight="1">
      <c r="A56" s="50"/>
      <c r="B56" s="56"/>
      <c r="C56" s="102"/>
      <c r="D56" s="102"/>
      <c r="E56" s="102"/>
      <c r="F56" s="23">
        <v>2024</v>
      </c>
      <c r="G56" s="19">
        <v>30335</v>
      </c>
      <c r="H56" s="19">
        <v>24387</v>
      </c>
      <c r="I56" s="19">
        <v>3913</v>
      </c>
      <c r="J56" s="41" t="e">
        <f>#REF!-'por. przed zmianami'!C56:C63</f>
        <v>#REF!</v>
      </c>
      <c r="K56" s="41" t="e">
        <f>#REF!-'por. przed zmianami'!D56:D63</f>
        <v>#REF!</v>
      </c>
      <c r="L56" s="41" t="e">
        <f>#REF!-'por. przed zmianami'!E56:E63</f>
        <v>#REF!</v>
      </c>
      <c r="M56" s="41"/>
      <c r="N56" s="41" t="e">
        <f>#REF!-'por. przed zmianami'!G56:G63</f>
        <v>#REF!</v>
      </c>
      <c r="O56" s="41" t="e">
        <f>#REF!-'por. przed zmianami'!H56:H63</f>
        <v>#REF!</v>
      </c>
      <c r="P56" s="41" t="e">
        <f>#REF!-'por. przed zmianami'!I56:I63</f>
        <v>#REF!</v>
      </c>
    </row>
    <row r="57" spans="1:16" ht="15.75">
      <c r="A57" s="51"/>
      <c r="B57" s="53"/>
      <c r="C57" s="21">
        <f>C46+C54</f>
        <v>24355915</v>
      </c>
      <c r="D57" s="21">
        <f t="shared" ref="D57:E57" si="5">D46+D54</f>
        <v>21172386</v>
      </c>
      <c r="E57" s="21">
        <f t="shared" si="5"/>
        <v>2062200</v>
      </c>
      <c r="F57" s="39" t="s">
        <v>53</v>
      </c>
      <c r="G57" s="25">
        <f>SUM(G46:G56)</f>
        <v>25650774</v>
      </c>
      <c r="H57" s="25">
        <f t="shared" ref="H57:I57" si="6">SUM(H46:H56)</f>
        <v>22409735</v>
      </c>
      <c r="I57" s="25">
        <f t="shared" si="6"/>
        <v>2132834</v>
      </c>
      <c r="J57" s="41" t="e">
        <f>#REF!-'por. przed zmianami'!C57:C64</f>
        <v>#REF!</v>
      </c>
      <c r="K57" s="41" t="e">
        <f>#REF!-'por. przed zmianami'!D57:D64</f>
        <v>#REF!</v>
      </c>
      <c r="L57" s="41" t="e">
        <f>#REF!-'por. przed zmianami'!E57:E64</f>
        <v>#REF!</v>
      </c>
      <c r="M57" s="41"/>
      <c r="N57" s="41" t="e">
        <f>#REF!-'por. przed zmianami'!G57:G64</f>
        <v>#REF!</v>
      </c>
      <c r="O57" s="41" t="e">
        <f>#REF!-'por. przed zmianami'!H57:H64</f>
        <v>#REF!</v>
      </c>
      <c r="P57" s="41" t="e">
        <f>#REF!-'por. przed zmianami'!I57:I64</f>
        <v>#REF!</v>
      </c>
    </row>
    <row r="58" spans="1:16" ht="15" customHeight="1">
      <c r="A58" s="54" t="s">
        <v>45</v>
      </c>
      <c r="B58" s="55" t="s">
        <v>64</v>
      </c>
      <c r="C58" s="74">
        <v>11465301</v>
      </c>
      <c r="D58" s="74">
        <v>10632783</v>
      </c>
      <c r="E58" s="74">
        <v>829679</v>
      </c>
      <c r="F58" s="23">
        <v>2014</v>
      </c>
      <c r="G58" s="19">
        <v>413</v>
      </c>
      <c r="H58" s="19">
        <v>350</v>
      </c>
      <c r="I58" s="19">
        <v>63</v>
      </c>
      <c r="J58" s="41" t="e">
        <f>#REF!-'por. przed zmianami'!C58:C65</f>
        <v>#REF!</v>
      </c>
      <c r="K58" s="41" t="e">
        <f>#REF!-'por. przed zmianami'!D58:D65</f>
        <v>#REF!</v>
      </c>
      <c r="L58" s="41" t="e">
        <f>#REF!-'por. przed zmianami'!E58:E65</f>
        <v>#REF!</v>
      </c>
      <c r="M58" s="41"/>
      <c r="N58" s="41" t="e">
        <f>#REF!-'por. przed zmianami'!G58:G65</f>
        <v>#REF!</v>
      </c>
      <c r="O58" s="41" t="e">
        <f>#REF!-'por. przed zmianami'!H58:H65</f>
        <v>#REF!</v>
      </c>
      <c r="P58" s="41" t="e">
        <f>#REF!-'por. przed zmianami'!I58:I65</f>
        <v>#REF!</v>
      </c>
    </row>
    <row r="59" spans="1:16" ht="15" customHeight="1">
      <c r="A59" s="50"/>
      <c r="B59" s="56"/>
      <c r="C59" s="101"/>
      <c r="D59" s="101"/>
      <c r="E59" s="101"/>
      <c r="F59" s="23">
        <v>2015</v>
      </c>
      <c r="G59" s="19">
        <v>2993</v>
      </c>
      <c r="H59" s="19">
        <v>2533</v>
      </c>
      <c r="I59" s="19">
        <v>460</v>
      </c>
      <c r="J59" s="41" t="e">
        <f>#REF!-'por. przed zmianami'!C59:C66</f>
        <v>#REF!</v>
      </c>
      <c r="K59" s="41" t="e">
        <f>#REF!-'por. przed zmianami'!D59:D66</f>
        <v>#REF!</v>
      </c>
      <c r="L59" s="41" t="e">
        <f>#REF!-'por. przed zmianami'!E59:E66</f>
        <v>#REF!</v>
      </c>
      <c r="M59" s="41"/>
      <c r="N59" s="41" t="e">
        <f>#REF!-'por. przed zmianami'!G59:G66</f>
        <v>#REF!</v>
      </c>
      <c r="O59" s="41" t="e">
        <f>#REF!-'por. przed zmianami'!H59:H66</f>
        <v>#REF!</v>
      </c>
      <c r="P59" s="41" t="e">
        <f>#REF!-'por. przed zmianami'!I59:I66</f>
        <v>#REF!</v>
      </c>
    </row>
    <row r="60" spans="1:16" ht="15" customHeight="1">
      <c r="A60" s="50"/>
      <c r="B60" s="56"/>
      <c r="C60" s="101"/>
      <c r="D60" s="101"/>
      <c r="E60" s="101"/>
      <c r="F60" s="23">
        <v>2016</v>
      </c>
      <c r="G60" s="19">
        <v>84705</v>
      </c>
      <c r="H60" s="19">
        <v>77105</v>
      </c>
      <c r="I60" s="19">
        <v>7600</v>
      </c>
      <c r="J60" s="41" t="e">
        <f>#REF!-'por. przed zmianami'!C60:C67</f>
        <v>#REF!</v>
      </c>
      <c r="K60" s="41" t="e">
        <f>#REF!-'por. przed zmianami'!D60:D67</f>
        <v>#REF!</v>
      </c>
      <c r="L60" s="41" t="e">
        <f>#REF!-'por. przed zmianami'!E60:E67</f>
        <v>#REF!</v>
      </c>
      <c r="M60" s="41"/>
      <c r="N60" s="41" t="e">
        <f>#REF!-'por. przed zmianami'!G60:G67</f>
        <v>#REF!</v>
      </c>
      <c r="O60" s="41" t="e">
        <f>#REF!-'por. przed zmianami'!H60:H67</f>
        <v>#REF!</v>
      </c>
      <c r="P60" s="41" t="e">
        <f>#REF!-'por. przed zmianami'!I60:I67</f>
        <v>#REF!</v>
      </c>
    </row>
    <row r="61" spans="1:16" ht="15" customHeight="1">
      <c r="A61" s="50"/>
      <c r="B61" s="56"/>
      <c r="C61" s="101"/>
      <c r="D61" s="101"/>
      <c r="E61" s="101"/>
      <c r="F61" s="23">
        <v>2017</v>
      </c>
      <c r="G61" s="19">
        <v>1116404</v>
      </c>
      <c r="H61" s="19">
        <v>1083528</v>
      </c>
      <c r="I61" s="19">
        <v>32876</v>
      </c>
      <c r="J61" s="41" t="e">
        <f>#REF!-'por. przed zmianami'!C61:C68</f>
        <v>#REF!</v>
      </c>
      <c r="K61" s="41" t="e">
        <f>#REF!-'por. przed zmianami'!D61:D68</f>
        <v>#REF!</v>
      </c>
      <c r="L61" s="41" t="e">
        <f>#REF!-'por. przed zmianami'!E61:E68</f>
        <v>#REF!</v>
      </c>
      <c r="M61" s="41"/>
      <c r="N61" s="41" t="e">
        <f>#REF!-'por. przed zmianami'!G61:G68</f>
        <v>#REF!</v>
      </c>
      <c r="O61" s="41" t="e">
        <f>#REF!-'por. przed zmianami'!H61:H68</f>
        <v>#REF!</v>
      </c>
      <c r="P61" s="41" t="e">
        <f>#REF!-'por. przed zmianami'!I61:I68</f>
        <v>#REF!</v>
      </c>
    </row>
    <row r="62" spans="1:16" ht="15" customHeight="1">
      <c r="A62" s="50"/>
      <c r="B62" s="56"/>
      <c r="C62" s="101"/>
      <c r="D62" s="101"/>
      <c r="E62" s="101"/>
      <c r="F62" s="23">
        <v>2018</v>
      </c>
      <c r="G62" s="19">
        <v>1762258</v>
      </c>
      <c r="H62" s="19">
        <v>1631792</v>
      </c>
      <c r="I62" s="19">
        <v>130102</v>
      </c>
      <c r="J62" s="41" t="e">
        <f>#REF!-'por. przed zmianami'!C62:C69</f>
        <v>#REF!</v>
      </c>
      <c r="K62" s="41" t="e">
        <f>#REF!-'por. przed zmianami'!D62:D69</f>
        <v>#REF!</v>
      </c>
      <c r="L62" s="41" t="e">
        <f>#REF!-'por. przed zmianami'!E62:E69</f>
        <v>#REF!</v>
      </c>
      <c r="M62" s="41"/>
      <c r="N62" s="41" t="e">
        <f>#REF!-'por. przed zmianami'!G62:G69</f>
        <v>#REF!</v>
      </c>
      <c r="O62" s="41" t="e">
        <f>#REF!-'por. przed zmianami'!H62:H69</f>
        <v>#REF!</v>
      </c>
      <c r="P62" s="41" t="e">
        <f>#REF!-'por. przed zmianami'!I62:I69</f>
        <v>#REF!</v>
      </c>
    </row>
    <row r="63" spans="1:16" ht="15" customHeight="1">
      <c r="A63" s="50"/>
      <c r="B63" s="56"/>
      <c r="C63" s="101"/>
      <c r="D63" s="101"/>
      <c r="E63" s="101"/>
      <c r="F63" s="23">
        <v>2019</v>
      </c>
      <c r="G63" s="19">
        <v>1532685</v>
      </c>
      <c r="H63" s="19">
        <v>1424001</v>
      </c>
      <c r="I63" s="19">
        <v>108336</v>
      </c>
      <c r="J63" s="41" t="e">
        <f>#REF!-'por. przed zmianami'!C63:C70</f>
        <v>#REF!</v>
      </c>
      <c r="K63" s="41" t="e">
        <f>#REF!-'por. przed zmianami'!D63:D70</f>
        <v>#REF!</v>
      </c>
      <c r="L63" s="41" t="e">
        <f>#REF!-'por. przed zmianami'!E63:E70</f>
        <v>#REF!</v>
      </c>
      <c r="M63" s="41"/>
      <c r="N63" s="41" t="e">
        <f>#REF!-'por. przed zmianami'!G63:G70</f>
        <v>#REF!</v>
      </c>
      <c r="O63" s="41" t="e">
        <f>#REF!-'por. przed zmianami'!H63:H70</f>
        <v>#REF!</v>
      </c>
      <c r="P63" s="41" t="e">
        <f>#REF!-'por. przed zmianami'!I63:I70</f>
        <v>#REF!</v>
      </c>
    </row>
    <row r="64" spans="1:16" ht="15" customHeight="1">
      <c r="A64" s="50"/>
      <c r="B64" s="56"/>
      <c r="C64" s="101"/>
      <c r="D64" s="101"/>
      <c r="E64" s="101"/>
      <c r="F64" s="23">
        <v>2020</v>
      </c>
      <c r="G64" s="19">
        <v>1766954</v>
      </c>
      <c r="H64" s="19">
        <v>1646261</v>
      </c>
      <c r="I64" s="19">
        <v>120480</v>
      </c>
      <c r="J64" s="41" t="e">
        <f>#REF!-'por. przed zmianami'!C64:C71</f>
        <v>#REF!</v>
      </c>
      <c r="K64" s="41" t="e">
        <f>#REF!-'por. przed zmianami'!D64:D71</f>
        <v>#REF!</v>
      </c>
      <c r="L64" s="41" t="e">
        <f>#REF!-'por. przed zmianami'!E64:E71</f>
        <v>#REF!</v>
      </c>
      <c r="M64" s="41"/>
      <c r="N64" s="41" t="e">
        <f>#REF!-'por. przed zmianami'!G64:G71</f>
        <v>#REF!</v>
      </c>
      <c r="O64" s="41" t="e">
        <f>#REF!-'por. przed zmianami'!H64:H71</f>
        <v>#REF!</v>
      </c>
      <c r="P64" s="41" t="e">
        <f>#REF!-'por. przed zmianami'!I64:I71</f>
        <v>#REF!</v>
      </c>
    </row>
    <row r="65" spans="1:16" ht="15" customHeight="1">
      <c r="A65" s="50"/>
      <c r="B65" s="56"/>
      <c r="C65" s="102"/>
      <c r="D65" s="102"/>
      <c r="E65" s="102"/>
      <c r="F65" s="23">
        <v>2021</v>
      </c>
      <c r="G65" s="19">
        <v>2095353</v>
      </c>
      <c r="H65" s="19">
        <v>1851910</v>
      </c>
      <c r="I65" s="19">
        <v>242912</v>
      </c>
      <c r="J65" s="41" t="e">
        <f>#REF!-'por. przed zmianami'!C65:C72</f>
        <v>#REF!</v>
      </c>
      <c r="K65" s="41" t="e">
        <f>#REF!-'por. przed zmianami'!D65:D72</f>
        <v>#REF!</v>
      </c>
      <c r="L65" s="41" t="e">
        <f>#REF!-'por. przed zmianami'!E65:E72</f>
        <v>#REF!</v>
      </c>
      <c r="M65" s="41"/>
      <c r="N65" s="41" t="e">
        <f>#REF!-'por. przed zmianami'!G65:G72</f>
        <v>#REF!</v>
      </c>
      <c r="O65" s="41" t="e">
        <f>#REF!-'por. przed zmianami'!H65:H72</f>
        <v>#REF!</v>
      </c>
      <c r="P65" s="41" t="e">
        <f>#REF!-'por. przed zmianami'!I65:I72</f>
        <v>#REF!</v>
      </c>
    </row>
    <row r="66" spans="1:16" ht="15" customHeight="1">
      <c r="A66" s="50"/>
      <c r="B66" s="56"/>
      <c r="C66" s="74"/>
      <c r="D66" s="74"/>
      <c r="E66" s="74"/>
      <c r="F66" s="23">
        <v>2022</v>
      </c>
      <c r="G66" s="19">
        <f>2293509+364</f>
        <v>2293873</v>
      </c>
      <c r="H66" s="19">
        <f>2153939+307</f>
        <v>2154246</v>
      </c>
      <c r="I66" s="19">
        <f>138719+57</f>
        <v>138776</v>
      </c>
      <c r="J66" s="41" t="e">
        <f>#REF!-'por. przed zmianami'!C66:C73</f>
        <v>#REF!</v>
      </c>
      <c r="K66" s="41" t="e">
        <f>#REF!-'por. przed zmianami'!D66:D73</f>
        <v>#REF!</v>
      </c>
      <c r="L66" s="41" t="e">
        <f>#REF!-'por. przed zmianami'!E66:E73</f>
        <v>#REF!</v>
      </c>
      <c r="M66" s="41"/>
      <c r="N66" s="41" t="e">
        <f>#REF!-'por. przed zmianami'!G66:G73</f>
        <v>#REF!</v>
      </c>
      <c r="O66" s="41" t="e">
        <f>#REF!-'por. przed zmianami'!H66:H73</f>
        <v>#REF!</v>
      </c>
      <c r="P66" s="41" t="e">
        <f>#REF!-'por. przed zmianami'!I66:I73</f>
        <v>#REF!</v>
      </c>
    </row>
    <row r="67" spans="1:16" ht="15" customHeight="1">
      <c r="A67" s="50"/>
      <c r="B67" s="56"/>
      <c r="C67" s="101"/>
      <c r="D67" s="101"/>
      <c r="E67" s="101"/>
      <c r="F67" s="23">
        <v>2023</v>
      </c>
      <c r="G67" s="19">
        <v>813594</v>
      </c>
      <c r="H67" s="19">
        <v>764392</v>
      </c>
      <c r="I67" s="19">
        <v>48670</v>
      </c>
      <c r="J67" s="41" t="e">
        <f>#REF!-'por. przed zmianami'!C67:C74</f>
        <v>#REF!</v>
      </c>
      <c r="K67" s="41" t="e">
        <f>#REF!-'por. przed zmianami'!D67:D74</f>
        <v>#REF!</v>
      </c>
      <c r="L67" s="41" t="e">
        <f>#REF!-'por. przed zmianami'!E67:E74</f>
        <v>#REF!</v>
      </c>
      <c r="M67" s="41"/>
      <c r="N67" s="41" t="e">
        <f>#REF!-'por. przed zmianami'!G67:G74</f>
        <v>#REF!</v>
      </c>
      <c r="O67" s="41" t="e">
        <f>#REF!-'por. przed zmianami'!H67:H74</f>
        <v>#REF!</v>
      </c>
      <c r="P67" s="41" t="e">
        <f>#REF!-'por. przed zmianami'!I67:I74</f>
        <v>#REF!</v>
      </c>
    </row>
    <row r="68" spans="1:16" ht="15" customHeight="1">
      <c r="A68" s="50"/>
      <c r="B68" s="56"/>
      <c r="C68" s="102"/>
      <c r="D68" s="102"/>
      <c r="E68" s="102"/>
      <c r="F68" s="23">
        <v>2024</v>
      </c>
      <c r="G68" s="19">
        <v>0</v>
      </c>
      <c r="H68" s="19">
        <v>0</v>
      </c>
      <c r="I68" s="19">
        <v>0</v>
      </c>
      <c r="J68" s="41" t="e">
        <f>#REF!-'por. przed zmianami'!C68:C75</f>
        <v>#REF!</v>
      </c>
      <c r="K68" s="41" t="e">
        <f>#REF!-'por. przed zmianami'!D68:D75</f>
        <v>#REF!</v>
      </c>
      <c r="L68" s="41" t="e">
        <f>#REF!-'por. przed zmianami'!E68:E75</f>
        <v>#REF!</v>
      </c>
      <c r="M68" s="41"/>
      <c r="N68" s="41" t="e">
        <f>#REF!-'por. przed zmianami'!G68:G75</f>
        <v>#REF!</v>
      </c>
      <c r="O68" s="41" t="e">
        <f>#REF!-'por. przed zmianami'!H68:H75</f>
        <v>#REF!</v>
      </c>
      <c r="P68" s="41" t="e">
        <f>#REF!-'por. przed zmianami'!I68:I75</f>
        <v>#REF!</v>
      </c>
    </row>
    <row r="69" spans="1:16" ht="15.75">
      <c r="A69" s="51"/>
      <c r="B69" s="53"/>
      <c r="C69" s="21">
        <f>C58+C66</f>
        <v>11465301</v>
      </c>
      <c r="D69" s="21">
        <f t="shared" ref="D69:E69" si="7">D58+D66</f>
        <v>10632783</v>
      </c>
      <c r="E69" s="21">
        <f t="shared" si="7"/>
        <v>829679</v>
      </c>
      <c r="F69" s="39" t="s">
        <v>53</v>
      </c>
      <c r="G69" s="25">
        <f>SUM(G58:G68)</f>
        <v>11469232</v>
      </c>
      <c r="H69" s="25">
        <f t="shared" ref="H69:I69" si="8">SUM(H58:H68)</f>
        <v>10636118</v>
      </c>
      <c r="I69" s="25">
        <f t="shared" si="8"/>
        <v>830275</v>
      </c>
      <c r="J69" s="41" t="e">
        <f>#REF!-'por. przed zmianami'!C69:C76</f>
        <v>#REF!</v>
      </c>
      <c r="K69" s="41" t="e">
        <f>#REF!-'por. przed zmianami'!D69:D76</f>
        <v>#REF!</v>
      </c>
      <c r="L69" s="41" t="e">
        <f>#REF!-'por. przed zmianami'!E69:E76</f>
        <v>#REF!</v>
      </c>
      <c r="M69" s="41"/>
      <c r="N69" s="41" t="e">
        <f>#REF!-'por. przed zmianami'!G69:G76</f>
        <v>#REF!</v>
      </c>
      <c r="O69" s="41" t="e">
        <f>#REF!-'por. przed zmianami'!H69:H76</f>
        <v>#REF!</v>
      </c>
      <c r="P69" s="41" t="e">
        <f>#REF!-'por. przed zmianami'!I69:I76</f>
        <v>#REF!</v>
      </c>
    </row>
    <row r="70" spans="1:16" ht="15" customHeight="1">
      <c r="A70" s="54" t="s">
        <v>45</v>
      </c>
      <c r="B70" s="55" t="s">
        <v>65</v>
      </c>
      <c r="C70" s="74">
        <v>3626380</v>
      </c>
      <c r="D70" s="74">
        <v>3082424</v>
      </c>
      <c r="E70" s="74">
        <v>543956</v>
      </c>
      <c r="F70" s="23">
        <v>2014</v>
      </c>
      <c r="G70" s="19">
        <v>0</v>
      </c>
      <c r="H70" s="19">
        <v>0</v>
      </c>
      <c r="I70" s="19">
        <v>0</v>
      </c>
      <c r="J70" s="41" t="e">
        <f>#REF!-'por. przed zmianami'!C70:C77</f>
        <v>#REF!</v>
      </c>
      <c r="K70" s="41" t="e">
        <f>#REF!-'por. przed zmianami'!D70:D77</f>
        <v>#REF!</v>
      </c>
      <c r="L70" s="41" t="e">
        <f>#REF!-'por. przed zmianami'!E70:E77</f>
        <v>#REF!</v>
      </c>
      <c r="M70" s="41"/>
      <c r="N70" s="41" t="e">
        <f>#REF!-'por. przed zmianami'!G70:G77</f>
        <v>#REF!</v>
      </c>
      <c r="O70" s="41" t="e">
        <f>#REF!-'por. przed zmianami'!H70:H77</f>
        <v>#REF!</v>
      </c>
      <c r="P70" s="41" t="e">
        <f>#REF!-'por. przed zmianami'!I70:I77</f>
        <v>#REF!</v>
      </c>
    </row>
    <row r="71" spans="1:16" ht="15" customHeight="1">
      <c r="A71" s="50"/>
      <c r="B71" s="56"/>
      <c r="C71" s="101"/>
      <c r="D71" s="101"/>
      <c r="E71" s="101"/>
      <c r="F71" s="23">
        <v>2015</v>
      </c>
      <c r="G71" s="19">
        <v>208413</v>
      </c>
      <c r="H71" s="19">
        <v>176426</v>
      </c>
      <c r="I71" s="19">
        <v>31987</v>
      </c>
      <c r="J71" s="41" t="e">
        <f>#REF!-'por. przed zmianami'!C71:C78</f>
        <v>#REF!</v>
      </c>
      <c r="K71" s="41" t="e">
        <f>#REF!-'por. przed zmianami'!D71:D78</f>
        <v>#REF!</v>
      </c>
      <c r="L71" s="41" t="e">
        <f>#REF!-'por. przed zmianami'!E71:E78</f>
        <v>#REF!</v>
      </c>
      <c r="M71" s="41"/>
      <c r="N71" s="41" t="e">
        <f>#REF!-'por. przed zmianami'!G71:G78</f>
        <v>#REF!</v>
      </c>
      <c r="O71" s="41" t="e">
        <f>#REF!-'por. przed zmianami'!H71:H78</f>
        <v>#REF!</v>
      </c>
      <c r="P71" s="41" t="e">
        <f>#REF!-'por. przed zmianami'!I71:I78</f>
        <v>#REF!</v>
      </c>
    </row>
    <row r="72" spans="1:16" ht="15" customHeight="1">
      <c r="A72" s="50"/>
      <c r="B72" s="56"/>
      <c r="C72" s="101"/>
      <c r="D72" s="101"/>
      <c r="E72" s="101"/>
      <c r="F72" s="23">
        <v>2016</v>
      </c>
      <c r="G72" s="19">
        <v>443573</v>
      </c>
      <c r="H72" s="19">
        <v>376748</v>
      </c>
      <c r="I72" s="19">
        <v>66825</v>
      </c>
      <c r="J72" s="41" t="e">
        <f>#REF!-'por. przed zmianami'!C72:C79</f>
        <v>#REF!</v>
      </c>
      <c r="K72" s="41" t="e">
        <f>#REF!-'por. przed zmianami'!D72:D79</f>
        <v>#REF!</v>
      </c>
      <c r="L72" s="41" t="e">
        <f>#REF!-'por. przed zmianami'!E72:E79</f>
        <v>#REF!</v>
      </c>
      <c r="M72" s="41"/>
      <c r="N72" s="41" t="e">
        <f>#REF!-'por. przed zmianami'!G72:G79</f>
        <v>#REF!</v>
      </c>
      <c r="O72" s="41" t="e">
        <f>#REF!-'por. przed zmianami'!H72:H79</f>
        <v>#REF!</v>
      </c>
      <c r="P72" s="41" t="e">
        <f>#REF!-'por. przed zmianami'!I72:I79</f>
        <v>#REF!</v>
      </c>
    </row>
    <row r="73" spans="1:16" ht="15" customHeight="1">
      <c r="A73" s="50"/>
      <c r="B73" s="56"/>
      <c r="C73" s="101"/>
      <c r="D73" s="101"/>
      <c r="E73" s="101"/>
      <c r="F73" s="23">
        <v>2017</v>
      </c>
      <c r="G73" s="19">
        <v>509892</v>
      </c>
      <c r="H73" s="19">
        <v>432909</v>
      </c>
      <c r="I73" s="19">
        <v>76983</v>
      </c>
      <c r="J73" s="41" t="e">
        <f>#REF!-'por. przed zmianami'!C73:C80</f>
        <v>#REF!</v>
      </c>
      <c r="K73" s="41" t="e">
        <f>#REF!-'por. przed zmianami'!D73:D80</f>
        <v>#REF!</v>
      </c>
      <c r="L73" s="41" t="e">
        <f>#REF!-'por. przed zmianami'!E73:E80</f>
        <v>#REF!</v>
      </c>
      <c r="M73" s="41"/>
      <c r="N73" s="41" t="e">
        <f>#REF!-'por. przed zmianami'!G73:G80</f>
        <v>#REF!</v>
      </c>
      <c r="O73" s="41" t="e">
        <f>#REF!-'por. przed zmianami'!H73:H80</f>
        <v>#REF!</v>
      </c>
      <c r="P73" s="41" t="e">
        <f>#REF!-'por. przed zmianami'!I73:I80</f>
        <v>#REF!</v>
      </c>
    </row>
    <row r="74" spans="1:16" ht="15" customHeight="1">
      <c r="A74" s="50"/>
      <c r="B74" s="56"/>
      <c r="C74" s="101"/>
      <c r="D74" s="101"/>
      <c r="E74" s="101"/>
      <c r="F74" s="23">
        <v>2018</v>
      </c>
      <c r="G74" s="19">
        <v>536630</v>
      </c>
      <c r="H74" s="19">
        <v>455491</v>
      </c>
      <c r="I74" s="19">
        <v>81139</v>
      </c>
      <c r="J74" s="41" t="e">
        <f>#REF!-'por. przed zmianami'!C74:C81</f>
        <v>#REF!</v>
      </c>
      <c r="K74" s="41" t="e">
        <f>#REF!-'por. przed zmianami'!D74:D81</f>
        <v>#REF!</v>
      </c>
      <c r="L74" s="41" t="e">
        <f>#REF!-'por. przed zmianami'!E74:E81</f>
        <v>#REF!</v>
      </c>
      <c r="M74" s="41"/>
      <c r="N74" s="41" t="e">
        <f>#REF!-'por. przed zmianami'!G74:G81</f>
        <v>#REF!</v>
      </c>
      <c r="O74" s="41" t="e">
        <f>#REF!-'por. przed zmianami'!H74:H81</f>
        <v>#REF!</v>
      </c>
      <c r="P74" s="41" t="e">
        <f>#REF!-'por. przed zmianami'!I74:I81</f>
        <v>#REF!</v>
      </c>
    </row>
    <row r="75" spans="1:16" ht="15" customHeight="1">
      <c r="A75" s="50"/>
      <c r="B75" s="56"/>
      <c r="C75" s="101"/>
      <c r="D75" s="101"/>
      <c r="E75" s="101"/>
      <c r="F75" s="23">
        <v>2019</v>
      </c>
      <c r="G75" s="19">
        <v>541158</v>
      </c>
      <c r="H75" s="19">
        <v>459280</v>
      </c>
      <c r="I75" s="19">
        <v>81878</v>
      </c>
      <c r="J75" s="41" t="e">
        <f>#REF!-'por. przed zmianami'!C75:C82</f>
        <v>#REF!</v>
      </c>
      <c r="K75" s="41" t="e">
        <f>#REF!-'por. przed zmianami'!D75:D82</f>
        <v>#REF!</v>
      </c>
      <c r="L75" s="41" t="e">
        <f>#REF!-'por. przed zmianami'!E75:E82</f>
        <v>#REF!</v>
      </c>
      <c r="M75" s="41"/>
      <c r="N75" s="41" t="e">
        <f>#REF!-'por. przed zmianami'!G75:G82</f>
        <v>#REF!</v>
      </c>
      <c r="O75" s="41" t="e">
        <f>#REF!-'por. przed zmianami'!H75:H82</f>
        <v>#REF!</v>
      </c>
      <c r="P75" s="41" t="e">
        <f>#REF!-'por. przed zmianami'!I75:I82</f>
        <v>#REF!</v>
      </c>
    </row>
    <row r="76" spans="1:16" ht="15" customHeight="1">
      <c r="A76" s="50"/>
      <c r="B76" s="56"/>
      <c r="C76" s="101"/>
      <c r="D76" s="101"/>
      <c r="E76" s="101"/>
      <c r="F76" s="23">
        <v>2020</v>
      </c>
      <c r="G76" s="19">
        <v>515252</v>
      </c>
      <c r="H76" s="19">
        <v>437176</v>
      </c>
      <c r="I76" s="19">
        <v>78076</v>
      </c>
      <c r="J76" s="41" t="e">
        <f>#REF!-'por. przed zmianami'!C76:C83</f>
        <v>#REF!</v>
      </c>
      <c r="K76" s="41" t="e">
        <f>#REF!-'por. przed zmianami'!D76:D83</f>
        <v>#REF!</v>
      </c>
      <c r="L76" s="41" t="e">
        <f>#REF!-'por. przed zmianami'!E76:E83</f>
        <v>#REF!</v>
      </c>
      <c r="M76" s="41"/>
      <c r="N76" s="41" t="e">
        <f>#REF!-'por. przed zmianami'!G76:G83</f>
        <v>#REF!</v>
      </c>
      <c r="O76" s="41" t="e">
        <f>#REF!-'por. przed zmianami'!H76:H83</f>
        <v>#REF!</v>
      </c>
      <c r="P76" s="41" t="e">
        <f>#REF!-'por. przed zmianami'!I76:I83</f>
        <v>#REF!</v>
      </c>
    </row>
    <row r="77" spans="1:16" ht="15" customHeight="1">
      <c r="A77" s="50"/>
      <c r="B77" s="56"/>
      <c r="C77" s="102"/>
      <c r="D77" s="102"/>
      <c r="E77" s="102"/>
      <c r="F77" s="23">
        <v>2021</v>
      </c>
      <c r="G77" s="19">
        <v>582555</v>
      </c>
      <c r="H77" s="19">
        <v>494323</v>
      </c>
      <c r="I77" s="19">
        <v>88232</v>
      </c>
      <c r="J77" s="41" t="e">
        <f>#REF!-'por. przed zmianami'!C77:C84</f>
        <v>#REF!</v>
      </c>
      <c r="K77" s="41" t="e">
        <f>#REF!-'por. przed zmianami'!D77:D84</f>
        <v>#REF!</v>
      </c>
      <c r="L77" s="41" t="e">
        <f>#REF!-'por. przed zmianami'!E77:E84</f>
        <v>#REF!</v>
      </c>
      <c r="M77" s="41"/>
      <c r="N77" s="41" t="e">
        <f>#REF!-'por. przed zmianami'!G77:G84</f>
        <v>#REF!</v>
      </c>
      <c r="O77" s="41" t="e">
        <f>#REF!-'por. przed zmianami'!H77:H84</f>
        <v>#REF!</v>
      </c>
      <c r="P77" s="41" t="e">
        <f>#REF!-'por. przed zmianami'!I77:I84</f>
        <v>#REF!</v>
      </c>
    </row>
    <row r="78" spans="1:16" ht="15" customHeight="1">
      <c r="A78" s="50"/>
      <c r="B78" s="56"/>
      <c r="C78" s="26"/>
      <c r="D78" s="26"/>
      <c r="E78" s="26"/>
      <c r="F78" s="23">
        <v>2022</v>
      </c>
      <c r="G78" s="19">
        <v>372801</v>
      </c>
      <c r="H78" s="19">
        <v>317555</v>
      </c>
      <c r="I78" s="19">
        <v>55246</v>
      </c>
      <c r="J78" s="41" t="e">
        <f>#REF!-'por. przed zmianami'!C78:C85</f>
        <v>#REF!</v>
      </c>
      <c r="K78" s="41" t="e">
        <f>#REF!-'por. przed zmianami'!D78:D85</f>
        <v>#REF!</v>
      </c>
      <c r="L78" s="41" t="e">
        <f>#REF!-'por. przed zmianami'!E78:E85</f>
        <v>#REF!</v>
      </c>
      <c r="M78" s="41"/>
      <c r="N78" s="41" t="e">
        <f>#REF!-'por. przed zmianami'!G78:G85</f>
        <v>#REF!</v>
      </c>
      <c r="O78" s="41" t="e">
        <f>#REF!-'por. przed zmianami'!H78:H85</f>
        <v>#REF!</v>
      </c>
      <c r="P78" s="41" t="e">
        <f>#REF!-'por. przed zmianami'!I78:I85</f>
        <v>#REF!</v>
      </c>
    </row>
    <row r="79" spans="1:16" ht="15.75">
      <c r="A79" s="51"/>
      <c r="B79" s="53"/>
      <c r="C79" s="21">
        <f>C70+C78</f>
        <v>3626380</v>
      </c>
      <c r="D79" s="21">
        <f t="shared" ref="D79:E79" si="9">D70+D78</f>
        <v>3082424</v>
      </c>
      <c r="E79" s="21">
        <f t="shared" si="9"/>
        <v>543956</v>
      </c>
      <c r="F79" s="39" t="s">
        <v>54</v>
      </c>
      <c r="G79" s="25">
        <f>SUM(G70:G78)</f>
        <v>3710274</v>
      </c>
      <c r="H79" s="25">
        <f t="shared" ref="H79:I79" si="10">SUM(H70:H78)</f>
        <v>3149908</v>
      </c>
      <c r="I79" s="25">
        <f t="shared" si="10"/>
        <v>560366</v>
      </c>
      <c r="J79" s="41" t="e">
        <f>#REF!-'por. przed zmianami'!C79:C86</f>
        <v>#REF!</v>
      </c>
      <c r="K79" s="41" t="e">
        <f>#REF!-'por. przed zmianami'!D79:D86</f>
        <v>#REF!</v>
      </c>
      <c r="L79" s="41" t="e">
        <f>#REF!-'por. przed zmianami'!E79:E86</f>
        <v>#REF!</v>
      </c>
      <c r="M79" s="41"/>
      <c r="N79" s="41" t="e">
        <f>#REF!-'por. przed zmianami'!G79:G86</f>
        <v>#REF!</v>
      </c>
      <c r="O79" s="41" t="e">
        <f>#REF!-'por. przed zmianami'!H79:H86</f>
        <v>#REF!</v>
      </c>
      <c r="P79" s="41" t="e">
        <f>#REF!-'por. przed zmianami'!I79:I86</f>
        <v>#REF!</v>
      </c>
    </row>
    <row r="80" spans="1:16" ht="15" customHeight="1">
      <c r="A80" s="54" t="s">
        <v>48</v>
      </c>
      <c r="B80" s="65" t="s">
        <v>38</v>
      </c>
      <c r="C80" s="74">
        <v>11131997</v>
      </c>
      <c r="D80" s="74">
        <v>9611978</v>
      </c>
      <c r="E80" s="74">
        <v>361516</v>
      </c>
      <c r="F80" s="23">
        <v>2014</v>
      </c>
      <c r="G80" s="24">
        <v>0</v>
      </c>
      <c r="H80" s="24">
        <v>0</v>
      </c>
      <c r="I80" s="24">
        <v>0</v>
      </c>
      <c r="J80" s="41" t="e">
        <f>#REF!-'por. przed zmianami'!C80:C87</f>
        <v>#REF!</v>
      </c>
      <c r="K80" s="41" t="e">
        <f>#REF!-'por. przed zmianami'!D80:D87</f>
        <v>#REF!</v>
      </c>
      <c r="L80" s="41" t="e">
        <f>#REF!-'por. przed zmianami'!E80:E87</f>
        <v>#REF!</v>
      </c>
      <c r="M80" s="41"/>
      <c r="N80" s="41" t="e">
        <f>#REF!-'por. przed zmianami'!G80:G87</f>
        <v>#REF!</v>
      </c>
      <c r="O80" s="41" t="e">
        <f>#REF!-'por. przed zmianami'!H80:H87</f>
        <v>#REF!</v>
      </c>
      <c r="P80" s="41" t="e">
        <f>#REF!-'por. przed zmianami'!I80:I87</f>
        <v>#REF!</v>
      </c>
    </row>
    <row r="81" spans="1:16" ht="15" customHeight="1">
      <c r="A81" s="50"/>
      <c r="B81" s="73"/>
      <c r="C81" s="101"/>
      <c r="D81" s="101"/>
      <c r="E81" s="101"/>
      <c r="F81" s="23">
        <v>2015</v>
      </c>
      <c r="G81" s="24">
        <v>14808</v>
      </c>
      <c r="H81" s="24">
        <v>14808</v>
      </c>
      <c r="I81" s="24">
        <v>0</v>
      </c>
      <c r="J81" s="41" t="e">
        <f>#REF!-'por. przed zmianami'!C81:C88</f>
        <v>#REF!</v>
      </c>
      <c r="K81" s="41" t="e">
        <f>#REF!-'por. przed zmianami'!D81:D88</f>
        <v>#REF!</v>
      </c>
      <c r="L81" s="41" t="e">
        <f>#REF!-'por. przed zmianami'!E81:E88</f>
        <v>#REF!</v>
      </c>
      <c r="M81" s="41"/>
      <c r="N81" s="41" t="e">
        <f>#REF!-'por. przed zmianami'!G81:G88</f>
        <v>#REF!</v>
      </c>
      <c r="O81" s="41" t="e">
        <f>#REF!-'por. przed zmianami'!H81:H88</f>
        <v>#REF!</v>
      </c>
      <c r="P81" s="41" t="e">
        <f>#REF!-'por. przed zmianami'!I81:I88</f>
        <v>#REF!</v>
      </c>
    </row>
    <row r="82" spans="1:16" ht="15" customHeight="1">
      <c r="A82" s="50"/>
      <c r="B82" s="73"/>
      <c r="C82" s="101"/>
      <c r="D82" s="101"/>
      <c r="E82" s="101"/>
      <c r="F82" s="23">
        <v>2016</v>
      </c>
      <c r="G82" s="24">
        <v>328493</v>
      </c>
      <c r="H82" s="24">
        <v>302385</v>
      </c>
      <c r="I82" s="24">
        <v>16126</v>
      </c>
      <c r="J82" s="41" t="e">
        <f>#REF!-'por. przed zmianami'!C82:C89</f>
        <v>#REF!</v>
      </c>
      <c r="K82" s="41" t="e">
        <f>#REF!-'por. przed zmianami'!D82:D89</f>
        <v>#REF!</v>
      </c>
      <c r="L82" s="41" t="e">
        <f>#REF!-'por. przed zmianami'!E82:E89</f>
        <v>#REF!</v>
      </c>
      <c r="M82" s="41"/>
      <c r="N82" s="41" t="e">
        <f>#REF!-'por. przed zmianami'!G82:G89</f>
        <v>#REF!</v>
      </c>
      <c r="O82" s="41" t="e">
        <f>#REF!-'por. przed zmianami'!H82:H89</f>
        <v>#REF!</v>
      </c>
      <c r="P82" s="41" t="e">
        <f>#REF!-'por. przed zmianami'!I82:I89</f>
        <v>#REF!</v>
      </c>
    </row>
    <row r="83" spans="1:16" ht="15" customHeight="1">
      <c r="A83" s="50"/>
      <c r="B83" s="73"/>
      <c r="C83" s="101"/>
      <c r="D83" s="101"/>
      <c r="E83" s="101"/>
      <c r="F83" s="23">
        <v>2017</v>
      </c>
      <c r="G83" s="24">
        <v>1155578</v>
      </c>
      <c r="H83" s="24">
        <v>1037150</v>
      </c>
      <c r="I83" s="24">
        <v>28150</v>
      </c>
      <c r="J83" s="41" t="e">
        <f>#REF!-'por. przed zmianami'!C83:C90</f>
        <v>#REF!</v>
      </c>
      <c r="K83" s="41" t="e">
        <f>#REF!-'por. przed zmianami'!D83:D90</f>
        <v>#REF!</v>
      </c>
      <c r="L83" s="41" t="e">
        <f>#REF!-'por. przed zmianami'!E83:E90</f>
        <v>#REF!</v>
      </c>
      <c r="M83" s="41"/>
      <c r="N83" s="41" t="e">
        <f>#REF!-'por. przed zmianami'!G83:G90</f>
        <v>#REF!</v>
      </c>
      <c r="O83" s="41" t="e">
        <f>#REF!-'por. przed zmianami'!H83:H90</f>
        <v>#REF!</v>
      </c>
      <c r="P83" s="41" t="e">
        <f>#REF!-'por. przed zmianami'!I83:I90</f>
        <v>#REF!</v>
      </c>
    </row>
    <row r="84" spans="1:16" ht="15" customHeight="1">
      <c r="A84" s="50"/>
      <c r="B84" s="73"/>
      <c r="C84" s="101"/>
      <c r="D84" s="101"/>
      <c r="E84" s="101"/>
      <c r="F84" s="23">
        <v>2018</v>
      </c>
      <c r="G84" s="24">
        <v>2050483</v>
      </c>
      <c r="H84" s="24">
        <v>1738778</v>
      </c>
      <c r="I84" s="24">
        <v>65683</v>
      </c>
      <c r="J84" s="41" t="e">
        <f>#REF!-'por. przed zmianami'!C84:C91</f>
        <v>#REF!</v>
      </c>
      <c r="K84" s="41" t="e">
        <f>#REF!-'por. przed zmianami'!D84:D91</f>
        <v>#REF!</v>
      </c>
      <c r="L84" s="41" t="e">
        <f>#REF!-'por. przed zmianami'!E84:E91</f>
        <v>#REF!</v>
      </c>
      <c r="M84" s="41"/>
      <c r="N84" s="41" t="e">
        <f>#REF!-'por. przed zmianami'!G84:G91</f>
        <v>#REF!</v>
      </c>
      <c r="O84" s="41" t="e">
        <f>#REF!-'por. przed zmianami'!H84:H91</f>
        <v>#REF!</v>
      </c>
      <c r="P84" s="41" t="e">
        <f>#REF!-'por. przed zmianami'!I84:I91</f>
        <v>#REF!</v>
      </c>
    </row>
    <row r="85" spans="1:16" ht="15" customHeight="1">
      <c r="A85" s="50"/>
      <c r="B85" s="73"/>
      <c r="C85" s="101"/>
      <c r="D85" s="101"/>
      <c r="E85" s="101"/>
      <c r="F85" s="23">
        <v>2019</v>
      </c>
      <c r="G85" s="24">
        <v>1944680</v>
      </c>
      <c r="H85" s="24">
        <v>1661337</v>
      </c>
      <c r="I85" s="24">
        <v>55742</v>
      </c>
      <c r="J85" s="41" t="e">
        <f>#REF!-'por. przed zmianami'!C85:C92</f>
        <v>#REF!</v>
      </c>
      <c r="K85" s="41" t="e">
        <f>#REF!-'por. przed zmianami'!D85:D92</f>
        <v>#REF!</v>
      </c>
      <c r="L85" s="41" t="e">
        <f>#REF!-'por. przed zmianami'!E85:E92</f>
        <v>#REF!</v>
      </c>
      <c r="M85" s="41"/>
      <c r="N85" s="41" t="e">
        <f>#REF!-'por. przed zmianami'!G85:G92</f>
        <v>#REF!</v>
      </c>
      <c r="O85" s="41" t="e">
        <f>#REF!-'por. przed zmianami'!H85:H92</f>
        <v>#REF!</v>
      </c>
      <c r="P85" s="41" t="e">
        <f>#REF!-'por. przed zmianami'!I85:I92</f>
        <v>#REF!</v>
      </c>
    </row>
    <row r="86" spans="1:16" ht="15" customHeight="1">
      <c r="A86" s="50"/>
      <c r="B86" s="73"/>
      <c r="C86" s="101"/>
      <c r="D86" s="101"/>
      <c r="E86" s="101"/>
      <c r="F86" s="23">
        <v>2020</v>
      </c>
      <c r="G86" s="24">
        <v>1794845</v>
      </c>
      <c r="H86" s="24">
        <v>1553413</v>
      </c>
      <c r="I86" s="24">
        <v>58601</v>
      </c>
      <c r="J86" s="41" t="e">
        <f>#REF!-'por. przed zmianami'!C86:C93</f>
        <v>#REF!</v>
      </c>
      <c r="K86" s="41" t="e">
        <f>#REF!-'por. przed zmianami'!D86:D93</f>
        <v>#REF!</v>
      </c>
      <c r="L86" s="41" t="e">
        <f>#REF!-'por. przed zmianami'!E86:E93</f>
        <v>#REF!</v>
      </c>
      <c r="M86" s="41"/>
      <c r="N86" s="41" t="e">
        <f>#REF!-'por. przed zmianami'!G86:G93</f>
        <v>#REF!</v>
      </c>
      <c r="O86" s="41" t="e">
        <f>#REF!-'por. przed zmianami'!H86:H93</f>
        <v>#REF!</v>
      </c>
      <c r="P86" s="41" t="e">
        <f>#REF!-'por. przed zmianami'!I86:I93</f>
        <v>#REF!</v>
      </c>
    </row>
    <row r="87" spans="1:16" ht="15" customHeight="1">
      <c r="A87" s="50"/>
      <c r="B87" s="73"/>
      <c r="C87" s="102"/>
      <c r="D87" s="102"/>
      <c r="E87" s="102"/>
      <c r="F87" s="23">
        <v>2021</v>
      </c>
      <c r="G87" s="24">
        <v>1991941</v>
      </c>
      <c r="H87" s="24">
        <v>1724437</v>
      </c>
      <c r="I87" s="24">
        <v>54544</v>
      </c>
      <c r="J87" s="41" t="e">
        <f>#REF!-'por. przed zmianami'!C87:C94</f>
        <v>#REF!</v>
      </c>
      <c r="K87" s="41" t="e">
        <f>#REF!-'por. przed zmianami'!D87:D94</f>
        <v>#REF!</v>
      </c>
      <c r="L87" s="41" t="e">
        <f>#REF!-'por. przed zmianami'!E87:E94</f>
        <v>#REF!</v>
      </c>
      <c r="M87" s="41"/>
      <c r="N87" s="41" t="e">
        <f>#REF!-'por. przed zmianami'!G87:G94</f>
        <v>#REF!</v>
      </c>
      <c r="O87" s="41" t="e">
        <f>#REF!-'por. przed zmianami'!H87:H94</f>
        <v>#REF!</v>
      </c>
      <c r="P87" s="41" t="e">
        <f>#REF!-'por. przed zmianami'!I87:I94</f>
        <v>#REF!</v>
      </c>
    </row>
    <row r="88" spans="1:16" ht="15" customHeight="1">
      <c r="A88" s="50"/>
      <c r="B88" s="73"/>
      <c r="C88" s="70">
        <v>475978</v>
      </c>
      <c r="D88" s="70">
        <v>400499</v>
      </c>
      <c r="E88" s="70">
        <v>24249</v>
      </c>
      <c r="F88" s="23">
        <v>2022</v>
      </c>
      <c r="G88" s="24">
        <v>1594165</v>
      </c>
      <c r="H88" s="24">
        <v>1387772</v>
      </c>
      <c r="I88" s="24">
        <v>38058</v>
      </c>
      <c r="J88" s="41" t="e">
        <f>#REF!-'por. przed zmianami'!C88:C95</f>
        <v>#REF!</v>
      </c>
      <c r="K88" s="41" t="e">
        <f>#REF!-'por. przed zmianami'!D88:D95</f>
        <v>#REF!</v>
      </c>
      <c r="L88" s="41" t="e">
        <f>#REF!-'por. przed zmianami'!E88:E95</f>
        <v>#REF!</v>
      </c>
      <c r="M88" s="41"/>
      <c r="N88" s="41" t="e">
        <f>#REF!-'por. przed zmianami'!G88:G95</f>
        <v>#REF!</v>
      </c>
      <c r="O88" s="41" t="e">
        <f>#REF!-'por. przed zmianami'!H88:H95</f>
        <v>#REF!</v>
      </c>
      <c r="P88" s="41" t="e">
        <f>#REF!-'por. przed zmianami'!I88:I95</f>
        <v>#REF!</v>
      </c>
    </row>
    <row r="89" spans="1:16" ht="15" customHeight="1">
      <c r="A89" s="50"/>
      <c r="B89" s="73"/>
      <c r="C89" s="99"/>
      <c r="D89" s="99"/>
      <c r="E89" s="99"/>
      <c r="F89" s="23">
        <v>2023</v>
      </c>
      <c r="G89" s="24">
        <v>669581</v>
      </c>
      <c r="H89" s="24">
        <v>552673</v>
      </c>
      <c r="I89" s="24">
        <v>49861</v>
      </c>
      <c r="J89" s="41" t="e">
        <f>#REF!-'por. przed zmianami'!C89:C96</f>
        <v>#REF!</v>
      </c>
      <c r="K89" s="41" t="e">
        <f>#REF!-'por. przed zmianami'!D89:D96</f>
        <v>#REF!</v>
      </c>
      <c r="L89" s="41" t="e">
        <f>#REF!-'por. przed zmianami'!E89:E96</f>
        <v>#REF!</v>
      </c>
      <c r="M89" s="41"/>
      <c r="N89" s="41" t="e">
        <f>#REF!-'por. przed zmianami'!G89:G96</f>
        <v>#REF!</v>
      </c>
      <c r="O89" s="41" t="e">
        <f>#REF!-'por. przed zmianami'!H89:H96</f>
        <v>#REF!</v>
      </c>
      <c r="P89" s="41" t="e">
        <f>#REF!-'por. przed zmianami'!I89:I96</f>
        <v>#REF!</v>
      </c>
    </row>
    <row r="90" spans="1:16" ht="15" customHeight="1">
      <c r="A90" s="50"/>
      <c r="B90" s="73"/>
      <c r="C90" s="100"/>
      <c r="D90" s="100"/>
      <c r="E90" s="100"/>
      <c r="F90" s="23">
        <v>2024</v>
      </c>
      <c r="G90" s="24">
        <v>63401</v>
      </c>
      <c r="H90" s="24">
        <v>39724</v>
      </c>
      <c r="I90" s="24">
        <v>19000</v>
      </c>
      <c r="J90" s="41" t="e">
        <f>#REF!-'por. przed zmianami'!C90:C97</f>
        <v>#REF!</v>
      </c>
      <c r="K90" s="41" t="e">
        <f>#REF!-'por. przed zmianami'!D90:D97</f>
        <v>#REF!</v>
      </c>
      <c r="L90" s="41" t="e">
        <f>#REF!-'por. przed zmianami'!E90:E97</f>
        <v>#REF!</v>
      </c>
      <c r="M90" s="41"/>
      <c r="N90" s="41" t="e">
        <f>#REF!-'por. przed zmianami'!G90:G97</f>
        <v>#REF!</v>
      </c>
      <c r="O90" s="41" t="e">
        <f>#REF!-'por. przed zmianami'!H90:H97</f>
        <v>#REF!</v>
      </c>
      <c r="P90" s="41" t="e">
        <f>#REF!-'por. przed zmianami'!I90:I97</f>
        <v>#REF!</v>
      </c>
    </row>
    <row r="91" spans="1:16" ht="15.75">
      <c r="A91" s="51"/>
      <c r="B91" s="66"/>
      <c r="C91" s="21">
        <f>C80+C88</f>
        <v>11607975</v>
      </c>
      <c r="D91" s="21">
        <f t="shared" ref="D91:E91" si="11">D80+D88</f>
        <v>10012477</v>
      </c>
      <c r="E91" s="21">
        <f t="shared" si="11"/>
        <v>385765</v>
      </c>
      <c r="F91" s="39" t="s">
        <v>53</v>
      </c>
      <c r="G91" s="25">
        <f>SUM(G80:G90)</f>
        <v>11607975</v>
      </c>
      <c r="H91" s="25">
        <f t="shared" ref="H91:I91" si="12">SUM(H80:H90)</f>
        <v>10012477</v>
      </c>
      <c r="I91" s="25">
        <f t="shared" si="12"/>
        <v>385765</v>
      </c>
      <c r="J91" s="41" t="e">
        <f>#REF!-'por. przed zmianami'!C91:C98</f>
        <v>#REF!</v>
      </c>
      <c r="K91" s="41" t="e">
        <f>#REF!-'por. przed zmianami'!D91:D98</f>
        <v>#REF!</v>
      </c>
      <c r="L91" s="41" t="e">
        <f>#REF!-'por. przed zmianami'!E91:E98</f>
        <v>#REF!</v>
      </c>
      <c r="M91" s="41"/>
      <c r="N91" s="41" t="e">
        <f>#REF!-'por. przed zmianami'!G91:G98</f>
        <v>#REF!</v>
      </c>
      <c r="O91" s="41" t="e">
        <f>#REF!-'por. przed zmianami'!H91:H98</f>
        <v>#REF!</v>
      </c>
      <c r="P91" s="41" t="e">
        <f>#REF!-'por. przed zmianami'!I91:I98</f>
        <v>#REF!</v>
      </c>
    </row>
    <row r="92" spans="1:16" ht="15" customHeight="1">
      <c r="A92" s="54" t="s">
        <v>20</v>
      </c>
      <c r="B92" s="55" t="s">
        <v>41</v>
      </c>
      <c r="C92" s="74">
        <v>10108521</v>
      </c>
      <c r="D92" s="74">
        <v>8372335</v>
      </c>
      <c r="E92" s="74">
        <v>284300</v>
      </c>
      <c r="F92" s="23">
        <v>2014</v>
      </c>
      <c r="G92" s="24">
        <v>0</v>
      </c>
      <c r="H92" s="24">
        <v>0</v>
      </c>
      <c r="I92" s="24">
        <v>0</v>
      </c>
      <c r="J92" s="41" t="e">
        <f>#REF!-'por. przed zmianami'!C92:C99</f>
        <v>#REF!</v>
      </c>
      <c r="K92" s="41" t="e">
        <f>#REF!-'por. przed zmianami'!D92:D99</f>
        <v>#REF!</v>
      </c>
      <c r="L92" s="41" t="e">
        <f>#REF!-'por. przed zmianami'!E92:E99</f>
        <v>#REF!</v>
      </c>
      <c r="M92" s="41"/>
      <c r="N92" s="41" t="e">
        <f>#REF!-'por. przed zmianami'!G92:G99</f>
        <v>#REF!</v>
      </c>
      <c r="O92" s="41" t="e">
        <f>#REF!-'por. przed zmianami'!H92:H99</f>
        <v>#REF!</v>
      </c>
      <c r="P92" s="41" t="e">
        <f>#REF!-'por. przed zmianami'!I92:I99</f>
        <v>#REF!</v>
      </c>
    </row>
    <row r="93" spans="1:16" ht="15" customHeight="1">
      <c r="A93" s="50"/>
      <c r="B93" s="56"/>
      <c r="C93" s="101"/>
      <c r="D93" s="101"/>
      <c r="E93" s="101"/>
      <c r="F93" s="23">
        <v>2015</v>
      </c>
      <c r="G93" s="24">
        <v>5262</v>
      </c>
      <c r="H93" s="24">
        <v>5242</v>
      </c>
      <c r="I93" s="24">
        <v>0</v>
      </c>
      <c r="J93" s="41" t="e">
        <f>#REF!-'por. przed zmianami'!C93:C100</f>
        <v>#REF!</v>
      </c>
      <c r="K93" s="41" t="e">
        <f>#REF!-'por. przed zmianami'!D93:D100</f>
        <v>#REF!</v>
      </c>
      <c r="L93" s="41" t="e">
        <f>#REF!-'por. przed zmianami'!E93:E100</f>
        <v>#REF!</v>
      </c>
      <c r="M93" s="41"/>
      <c r="N93" s="41" t="e">
        <f>#REF!-'por. przed zmianami'!G93:G100</f>
        <v>#REF!</v>
      </c>
      <c r="O93" s="41" t="e">
        <f>#REF!-'por. przed zmianami'!H93:H100</f>
        <v>#REF!</v>
      </c>
      <c r="P93" s="41" t="e">
        <f>#REF!-'por. przed zmianami'!I93:I100</f>
        <v>#REF!</v>
      </c>
    </row>
    <row r="94" spans="1:16" ht="15" customHeight="1">
      <c r="A94" s="50"/>
      <c r="B94" s="56"/>
      <c r="C94" s="101"/>
      <c r="D94" s="101"/>
      <c r="E94" s="101"/>
      <c r="F94" s="23">
        <v>2016</v>
      </c>
      <c r="G94" s="24">
        <v>103226</v>
      </c>
      <c r="H94" s="24">
        <v>96174</v>
      </c>
      <c r="I94" s="24">
        <v>935</v>
      </c>
      <c r="J94" s="41" t="e">
        <f>#REF!-'por. przed zmianami'!C94:C101</f>
        <v>#REF!</v>
      </c>
      <c r="K94" s="41" t="e">
        <f>#REF!-'por. przed zmianami'!D94:D101</f>
        <v>#REF!</v>
      </c>
      <c r="L94" s="41" t="e">
        <f>#REF!-'por. przed zmianami'!E94:E101</f>
        <v>#REF!</v>
      </c>
      <c r="M94" s="41"/>
      <c r="N94" s="41" t="e">
        <f>#REF!-'por. przed zmianami'!G94:G101</f>
        <v>#REF!</v>
      </c>
      <c r="O94" s="41" t="e">
        <f>#REF!-'por. przed zmianami'!H94:H101</f>
        <v>#REF!</v>
      </c>
      <c r="P94" s="41" t="e">
        <f>#REF!-'por. przed zmianami'!I94:I101</f>
        <v>#REF!</v>
      </c>
    </row>
    <row r="95" spans="1:16" ht="15" customHeight="1">
      <c r="A95" s="50"/>
      <c r="B95" s="56"/>
      <c r="C95" s="101"/>
      <c r="D95" s="101"/>
      <c r="E95" s="101"/>
      <c r="F95" s="23">
        <v>2017</v>
      </c>
      <c r="G95" s="24">
        <v>596591</v>
      </c>
      <c r="H95" s="24">
        <v>522228</v>
      </c>
      <c r="I95" s="24">
        <v>6664</v>
      </c>
      <c r="J95" s="41" t="e">
        <f>#REF!-'por. przed zmianami'!C95:C102</f>
        <v>#REF!</v>
      </c>
      <c r="K95" s="41" t="e">
        <f>#REF!-'por. przed zmianami'!D95:D102</f>
        <v>#REF!</v>
      </c>
      <c r="L95" s="41" t="e">
        <f>#REF!-'por. przed zmianami'!E95:E102</f>
        <v>#REF!</v>
      </c>
      <c r="M95" s="41"/>
      <c r="N95" s="41" t="e">
        <f>#REF!-'por. przed zmianami'!G95:G102</f>
        <v>#REF!</v>
      </c>
      <c r="O95" s="41" t="e">
        <f>#REF!-'por. przed zmianami'!H95:H102</f>
        <v>#REF!</v>
      </c>
      <c r="P95" s="41" t="e">
        <f>#REF!-'por. przed zmianami'!I95:I102</f>
        <v>#REF!</v>
      </c>
    </row>
    <row r="96" spans="1:16" ht="15" customHeight="1">
      <c r="A96" s="50"/>
      <c r="B96" s="56"/>
      <c r="C96" s="101"/>
      <c r="D96" s="101"/>
      <c r="E96" s="101"/>
      <c r="F96" s="23">
        <v>2018</v>
      </c>
      <c r="G96" s="24">
        <v>1122526</v>
      </c>
      <c r="H96" s="24">
        <v>927150</v>
      </c>
      <c r="I96" s="24">
        <v>21910</v>
      </c>
      <c r="J96" s="41" t="e">
        <f>#REF!-'por. przed zmianami'!C96:C103</f>
        <v>#REF!</v>
      </c>
      <c r="K96" s="41" t="e">
        <f>#REF!-'por. przed zmianami'!D96:D103</f>
        <v>#REF!</v>
      </c>
      <c r="L96" s="41" t="e">
        <f>#REF!-'por. przed zmianami'!E96:E103</f>
        <v>#REF!</v>
      </c>
      <c r="M96" s="41"/>
      <c r="N96" s="41" t="e">
        <f>#REF!-'por. przed zmianami'!G96:G103</f>
        <v>#REF!</v>
      </c>
      <c r="O96" s="41" t="e">
        <f>#REF!-'por. przed zmianami'!H96:H103</f>
        <v>#REF!</v>
      </c>
      <c r="P96" s="41" t="e">
        <f>#REF!-'por. przed zmianami'!I96:I103</f>
        <v>#REF!</v>
      </c>
    </row>
    <row r="97" spans="1:16" ht="15" customHeight="1">
      <c r="A97" s="50"/>
      <c r="B97" s="56"/>
      <c r="C97" s="101"/>
      <c r="D97" s="101"/>
      <c r="E97" s="101"/>
      <c r="F97" s="23">
        <v>2019</v>
      </c>
      <c r="G97" s="24">
        <v>1377474</v>
      </c>
      <c r="H97" s="24">
        <v>1148672</v>
      </c>
      <c r="I97" s="24">
        <v>19402</v>
      </c>
      <c r="J97" s="41" t="e">
        <f>#REF!-'por. przed zmianami'!C97:C104</f>
        <v>#REF!</v>
      </c>
      <c r="K97" s="41" t="e">
        <f>#REF!-'por. przed zmianami'!D97:D104</f>
        <v>#REF!</v>
      </c>
      <c r="L97" s="41" t="e">
        <f>#REF!-'por. przed zmianami'!E97:E104</f>
        <v>#REF!</v>
      </c>
      <c r="M97" s="41"/>
      <c r="N97" s="41" t="e">
        <f>#REF!-'por. przed zmianami'!G97:G104</f>
        <v>#REF!</v>
      </c>
      <c r="O97" s="41" t="e">
        <f>#REF!-'por. przed zmianami'!H97:H104</f>
        <v>#REF!</v>
      </c>
      <c r="P97" s="41" t="e">
        <f>#REF!-'por. przed zmianami'!I97:I104</f>
        <v>#REF!</v>
      </c>
    </row>
    <row r="98" spans="1:16" ht="15" customHeight="1">
      <c r="A98" s="50"/>
      <c r="B98" s="56"/>
      <c r="C98" s="101"/>
      <c r="D98" s="101"/>
      <c r="E98" s="101"/>
      <c r="F98" s="23">
        <v>2020</v>
      </c>
      <c r="G98" s="24">
        <v>1458329</v>
      </c>
      <c r="H98" s="24">
        <v>1240455</v>
      </c>
      <c r="I98" s="24">
        <v>28912</v>
      </c>
      <c r="J98" s="41" t="e">
        <f>#REF!-'por. przed zmianami'!C98:C105</f>
        <v>#REF!</v>
      </c>
      <c r="K98" s="41" t="e">
        <f>#REF!-'por. przed zmianami'!D98:D105</f>
        <v>#REF!</v>
      </c>
      <c r="L98" s="41" t="e">
        <f>#REF!-'por. przed zmianami'!E98:E105</f>
        <v>#REF!</v>
      </c>
      <c r="M98" s="41"/>
      <c r="N98" s="41" t="e">
        <f>#REF!-'por. przed zmianami'!G98:G105</f>
        <v>#REF!</v>
      </c>
      <c r="O98" s="41" t="e">
        <f>#REF!-'por. przed zmianami'!H98:H105</f>
        <v>#REF!</v>
      </c>
      <c r="P98" s="41" t="e">
        <f>#REF!-'por. przed zmianami'!I98:I105</f>
        <v>#REF!</v>
      </c>
    </row>
    <row r="99" spans="1:16" ht="15" customHeight="1">
      <c r="A99" s="50"/>
      <c r="B99" s="56"/>
      <c r="C99" s="102"/>
      <c r="D99" s="102"/>
      <c r="E99" s="102"/>
      <c r="F99" s="23">
        <v>2021</v>
      </c>
      <c r="G99" s="24">
        <v>1898233</v>
      </c>
      <c r="H99" s="24">
        <v>1552698</v>
      </c>
      <c r="I99" s="24">
        <v>62482</v>
      </c>
      <c r="J99" s="41" t="e">
        <f>#REF!-'por. przed zmianami'!C99:C106</f>
        <v>#REF!</v>
      </c>
      <c r="K99" s="41" t="e">
        <f>#REF!-'por. przed zmianami'!D99:D106</f>
        <v>#REF!</v>
      </c>
      <c r="L99" s="41" t="e">
        <f>#REF!-'por. przed zmianami'!E99:E106</f>
        <v>#REF!</v>
      </c>
      <c r="M99" s="41"/>
      <c r="N99" s="41" t="e">
        <f>#REF!-'por. przed zmianami'!G99:G106</f>
        <v>#REF!</v>
      </c>
      <c r="O99" s="41" t="e">
        <f>#REF!-'por. przed zmianami'!H99:H106</f>
        <v>#REF!</v>
      </c>
      <c r="P99" s="41" t="e">
        <f>#REF!-'por. przed zmianami'!I99:I106</f>
        <v>#REF!</v>
      </c>
    </row>
    <row r="100" spans="1:16" ht="15" customHeight="1">
      <c r="A100" s="50"/>
      <c r="B100" s="56"/>
      <c r="C100" s="70">
        <v>225983</v>
      </c>
      <c r="D100" s="70">
        <v>153464</v>
      </c>
      <c r="E100" s="70">
        <v>42747</v>
      </c>
      <c r="F100" s="23">
        <v>2022</v>
      </c>
      <c r="G100" s="24">
        <v>2133559</v>
      </c>
      <c r="H100" s="24">
        <v>1733893</v>
      </c>
      <c r="I100" s="24">
        <v>83581</v>
      </c>
      <c r="J100" s="41" t="e">
        <f>#REF!-'por. przed zmianami'!C100:C107</f>
        <v>#REF!</v>
      </c>
      <c r="K100" s="41" t="e">
        <f>#REF!-'por. przed zmianami'!D100:D107</f>
        <v>#REF!</v>
      </c>
      <c r="L100" s="41" t="e">
        <f>#REF!-'por. przed zmianami'!E100:E107</f>
        <v>#REF!</v>
      </c>
      <c r="M100" s="41"/>
      <c r="N100" s="41" t="e">
        <f>#REF!-'por. przed zmianami'!G100:G107</f>
        <v>#REF!</v>
      </c>
      <c r="O100" s="41" t="e">
        <f>#REF!-'por. przed zmianami'!H100:H107</f>
        <v>#REF!</v>
      </c>
      <c r="P100" s="41" t="e">
        <f>#REF!-'por. przed zmianami'!I100:I107</f>
        <v>#REF!</v>
      </c>
    </row>
    <row r="101" spans="1:16" ht="15" customHeight="1">
      <c r="A101" s="50"/>
      <c r="B101" s="56"/>
      <c r="C101" s="99"/>
      <c r="D101" s="99"/>
      <c r="E101" s="99"/>
      <c r="F101" s="23">
        <v>2023</v>
      </c>
      <c r="G101" s="24">
        <v>1639304</v>
      </c>
      <c r="H101" s="24">
        <v>1299287</v>
      </c>
      <c r="I101" s="24">
        <v>103161</v>
      </c>
      <c r="J101" s="41" t="e">
        <f>#REF!-'por. przed zmianami'!C101:C108</f>
        <v>#REF!</v>
      </c>
      <c r="K101" s="41" t="e">
        <f>#REF!-'por. przed zmianami'!D101:D108</f>
        <v>#REF!</v>
      </c>
      <c r="L101" s="41" t="e">
        <f>#REF!-'por. przed zmianami'!E101:E108</f>
        <v>#REF!</v>
      </c>
      <c r="M101" s="41"/>
      <c r="N101" s="41" t="e">
        <f>#REF!-'por. przed zmianami'!G101:G108</f>
        <v>#REF!</v>
      </c>
      <c r="O101" s="41" t="e">
        <f>#REF!-'por. przed zmianami'!H101:H108</f>
        <v>#REF!</v>
      </c>
      <c r="P101" s="41" t="e">
        <f>#REF!-'por. przed zmianami'!I101:I108</f>
        <v>#REF!</v>
      </c>
    </row>
    <row r="102" spans="1:16" ht="15" customHeight="1">
      <c r="A102" s="50"/>
      <c r="B102" s="56"/>
      <c r="C102" s="100"/>
      <c r="D102" s="100"/>
      <c r="E102" s="100"/>
      <c r="F102" s="23">
        <v>2024</v>
      </c>
      <c r="G102" s="24">
        <v>0</v>
      </c>
      <c r="H102" s="24">
        <v>0</v>
      </c>
      <c r="I102" s="24">
        <v>0</v>
      </c>
      <c r="J102" s="41" t="e">
        <f>#REF!-'por. przed zmianami'!C102:C109</f>
        <v>#REF!</v>
      </c>
      <c r="K102" s="41" t="e">
        <f>#REF!-'por. przed zmianami'!D102:D109</f>
        <v>#REF!</v>
      </c>
      <c r="L102" s="41" t="e">
        <f>#REF!-'por. przed zmianami'!E102:E109</f>
        <v>#REF!</v>
      </c>
      <c r="M102" s="41"/>
      <c r="N102" s="41" t="e">
        <f>#REF!-'por. przed zmianami'!G102:G109</f>
        <v>#REF!</v>
      </c>
      <c r="O102" s="41" t="e">
        <f>#REF!-'por. przed zmianami'!H102:H109</f>
        <v>#REF!</v>
      </c>
      <c r="P102" s="41" t="e">
        <f>#REF!-'por. przed zmianami'!I102:I109</f>
        <v>#REF!</v>
      </c>
    </row>
    <row r="103" spans="1:16" ht="15.75">
      <c r="A103" s="51"/>
      <c r="B103" s="53"/>
      <c r="C103" s="21">
        <f>C92+C100</f>
        <v>10334504</v>
      </c>
      <c r="D103" s="21">
        <f t="shared" ref="D103:E103" si="13">D92+D100</f>
        <v>8525799</v>
      </c>
      <c r="E103" s="21">
        <f t="shared" si="13"/>
        <v>327047</v>
      </c>
      <c r="F103" s="39" t="s">
        <v>53</v>
      </c>
      <c r="G103" s="25">
        <f>SUM(G92:G102)</f>
        <v>10334504</v>
      </c>
      <c r="H103" s="25">
        <f t="shared" ref="H103:I103" si="14">SUM(H92:H102)</f>
        <v>8525799</v>
      </c>
      <c r="I103" s="25">
        <f t="shared" si="14"/>
        <v>327047</v>
      </c>
      <c r="J103" s="41" t="e">
        <f>#REF!-'por. przed zmianami'!C103:C110</f>
        <v>#REF!</v>
      </c>
      <c r="K103" s="41" t="e">
        <f>#REF!-'por. przed zmianami'!D103:D110</f>
        <v>#REF!</v>
      </c>
      <c r="L103" s="41" t="e">
        <f>#REF!-'por. przed zmianami'!E103:E110</f>
        <v>#REF!</v>
      </c>
      <c r="M103" s="41"/>
      <c r="N103" s="41" t="e">
        <f>#REF!-'por. przed zmianami'!G103:G110</f>
        <v>#REF!</v>
      </c>
      <c r="O103" s="41" t="e">
        <f>#REF!-'por. przed zmianami'!H103:H110</f>
        <v>#REF!</v>
      </c>
      <c r="P103" s="41" t="e">
        <f>#REF!-'por. przed zmianami'!I103:I110</f>
        <v>#REF!</v>
      </c>
    </row>
    <row r="104" spans="1:16" ht="15">
      <c r="A104" s="54" t="s">
        <v>21</v>
      </c>
      <c r="B104" s="65" t="s">
        <v>22</v>
      </c>
      <c r="C104" s="74">
        <v>11784441</v>
      </c>
      <c r="D104" s="74">
        <v>9932939</v>
      </c>
      <c r="E104" s="74">
        <v>400368</v>
      </c>
      <c r="F104" s="23">
        <v>2014</v>
      </c>
      <c r="G104" s="19">
        <v>0</v>
      </c>
      <c r="H104" s="19">
        <v>0</v>
      </c>
      <c r="I104" s="19">
        <v>0</v>
      </c>
      <c r="J104" s="41" t="e">
        <f>#REF!-'por. przed zmianami'!C104:C111</f>
        <v>#REF!</v>
      </c>
      <c r="K104" s="41" t="e">
        <f>#REF!-'por. przed zmianami'!D104:D111</f>
        <v>#REF!</v>
      </c>
      <c r="L104" s="41" t="e">
        <f>#REF!-'por. przed zmianami'!E104:E111</f>
        <v>#REF!</v>
      </c>
      <c r="M104" s="41"/>
      <c r="N104" s="41" t="e">
        <f>#REF!-'por. przed zmianami'!G104:G111</f>
        <v>#REF!</v>
      </c>
      <c r="O104" s="41" t="e">
        <f>#REF!-'por. przed zmianami'!H104:H111</f>
        <v>#REF!</v>
      </c>
      <c r="P104" s="41" t="e">
        <f>#REF!-'por. przed zmianami'!I104:I111</f>
        <v>#REF!</v>
      </c>
    </row>
    <row r="105" spans="1:16" ht="15">
      <c r="A105" s="50"/>
      <c r="B105" s="73"/>
      <c r="C105" s="101"/>
      <c r="D105" s="101"/>
      <c r="E105" s="101"/>
      <c r="F105" s="23">
        <v>2015</v>
      </c>
      <c r="G105" s="19">
        <v>2086</v>
      </c>
      <c r="H105" s="19">
        <v>2020</v>
      </c>
      <c r="I105" s="19">
        <v>0</v>
      </c>
      <c r="J105" s="41" t="e">
        <f>#REF!-'por. przed zmianami'!C105:C112</f>
        <v>#REF!</v>
      </c>
      <c r="K105" s="41" t="e">
        <f>#REF!-'por. przed zmianami'!D105:D112</f>
        <v>#REF!</v>
      </c>
      <c r="L105" s="41" t="e">
        <f>#REF!-'por. przed zmianami'!E105:E112</f>
        <v>#REF!</v>
      </c>
      <c r="M105" s="41"/>
      <c r="N105" s="41" t="e">
        <f>#REF!-'por. przed zmianami'!G105:G112</f>
        <v>#REF!</v>
      </c>
      <c r="O105" s="41" t="e">
        <f>#REF!-'por. przed zmianami'!H105:H112</f>
        <v>#REF!</v>
      </c>
      <c r="P105" s="41" t="e">
        <f>#REF!-'por. przed zmianami'!I105:I112</f>
        <v>#REF!</v>
      </c>
    </row>
    <row r="106" spans="1:16" ht="15">
      <c r="A106" s="50"/>
      <c r="B106" s="73"/>
      <c r="C106" s="101"/>
      <c r="D106" s="101"/>
      <c r="E106" s="101"/>
      <c r="F106" s="23">
        <v>2016</v>
      </c>
      <c r="G106" s="19">
        <v>233760</v>
      </c>
      <c r="H106" s="19">
        <v>216765</v>
      </c>
      <c r="I106" s="19">
        <v>12028</v>
      </c>
      <c r="J106" s="41" t="e">
        <f>#REF!-'por. przed zmianami'!C106:C113</f>
        <v>#REF!</v>
      </c>
      <c r="K106" s="41" t="e">
        <f>#REF!-'por. przed zmianami'!D106:D113</f>
        <v>#REF!</v>
      </c>
      <c r="L106" s="41" t="e">
        <f>#REF!-'por. przed zmianami'!E106:E113</f>
        <v>#REF!</v>
      </c>
      <c r="M106" s="41"/>
      <c r="N106" s="41" t="e">
        <f>#REF!-'por. przed zmianami'!G106:G113</f>
        <v>#REF!</v>
      </c>
      <c r="O106" s="41" t="e">
        <f>#REF!-'por. przed zmianami'!H106:H113</f>
        <v>#REF!</v>
      </c>
      <c r="P106" s="41" t="e">
        <f>#REF!-'por. przed zmianami'!I106:I113</f>
        <v>#REF!</v>
      </c>
    </row>
    <row r="107" spans="1:16" ht="15">
      <c r="A107" s="50"/>
      <c r="B107" s="73"/>
      <c r="C107" s="101"/>
      <c r="D107" s="101"/>
      <c r="E107" s="101"/>
      <c r="F107" s="23">
        <v>2017</v>
      </c>
      <c r="G107" s="19">
        <v>699353</v>
      </c>
      <c r="H107" s="19">
        <v>622741</v>
      </c>
      <c r="I107" s="19">
        <v>23788</v>
      </c>
      <c r="J107" s="41" t="e">
        <f>#REF!-'por. przed zmianami'!C107:C114</f>
        <v>#REF!</v>
      </c>
      <c r="K107" s="41" t="e">
        <f>#REF!-'por. przed zmianami'!D107:D114</f>
        <v>#REF!</v>
      </c>
      <c r="L107" s="41" t="e">
        <f>#REF!-'por. przed zmianami'!E107:E114</f>
        <v>#REF!</v>
      </c>
      <c r="M107" s="41"/>
      <c r="N107" s="41" t="e">
        <f>#REF!-'por. przed zmianami'!G107:G114</f>
        <v>#REF!</v>
      </c>
      <c r="O107" s="41" t="e">
        <f>#REF!-'por. przed zmianami'!H107:H114</f>
        <v>#REF!</v>
      </c>
      <c r="P107" s="41" t="e">
        <f>#REF!-'por. przed zmianami'!I107:I114</f>
        <v>#REF!</v>
      </c>
    </row>
    <row r="108" spans="1:16" ht="15">
      <c r="A108" s="50"/>
      <c r="B108" s="73"/>
      <c r="C108" s="101"/>
      <c r="D108" s="101"/>
      <c r="E108" s="101"/>
      <c r="F108" s="23">
        <v>2018</v>
      </c>
      <c r="G108" s="19">
        <v>1742462</v>
      </c>
      <c r="H108" s="19">
        <v>1551375</v>
      </c>
      <c r="I108" s="19">
        <v>56570</v>
      </c>
      <c r="J108" s="41" t="e">
        <f>#REF!-'por. przed zmianami'!C108:C115</f>
        <v>#REF!</v>
      </c>
      <c r="K108" s="41" t="e">
        <f>#REF!-'por. przed zmianami'!D108:D115</f>
        <v>#REF!</v>
      </c>
      <c r="L108" s="41" t="e">
        <f>#REF!-'por. przed zmianami'!E108:E115</f>
        <v>#REF!</v>
      </c>
      <c r="M108" s="41"/>
      <c r="N108" s="41" t="e">
        <f>#REF!-'por. przed zmianami'!G108:G115</f>
        <v>#REF!</v>
      </c>
      <c r="O108" s="41" t="e">
        <f>#REF!-'por. przed zmianami'!H108:H115</f>
        <v>#REF!</v>
      </c>
      <c r="P108" s="41" t="e">
        <f>#REF!-'por. przed zmianami'!I108:I115</f>
        <v>#REF!</v>
      </c>
    </row>
    <row r="109" spans="1:16" ht="15">
      <c r="A109" s="50"/>
      <c r="B109" s="73"/>
      <c r="C109" s="101"/>
      <c r="D109" s="101"/>
      <c r="E109" s="101"/>
      <c r="F109" s="23">
        <v>2019</v>
      </c>
      <c r="G109" s="19">
        <v>2406350</v>
      </c>
      <c r="H109" s="19">
        <v>1993122</v>
      </c>
      <c r="I109" s="19">
        <v>71208</v>
      </c>
      <c r="J109" s="41" t="e">
        <f>#REF!-'por. przed zmianami'!C109:C116</f>
        <v>#REF!</v>
      </c>
      <c r="K109" s="41" t="e">
        <f>#REF!-'por. przed zmianami'!D109:D116</f>
        <v>#REF!</v>
      </c>
      <c r="L109" s="41" t="e">
        <f>#REF!-'por. przed zmianami'!E109:E116</f>
        <v>#REF!</v>
      </c>
      <c r="M109" s="41"/>
      <c r="N109" s="41" t="e">
        <f>#REF!-'por. przed zmianami'!G109:G116</f>
        <v>#REF!</v>
      </c>
      <c r="O109" s="41" t="e">
        <f>#REF!-'por. przed zmianami'!H109:H116</f>
        <v>#REF!</v>
      </c>
      <c r="P109" s="41" t="e">
        <f>#REF!-'por. przed zmianami'!I109:I116</f>
        <v>#REF!</v>
      </c>
    </row>
    <row r="110" spans="1:16" ht="15">
      <c r="A110" s="50"/>
      <c r="B110" s="73"/>
      <c r="C110" s="101"/>
      <c r="D110" s="101"/>
      <c r="E110" s="101"/>
      <c r="F110" s="23">
        <v>2020</v>
      </c>
      <c r="G110" s="19">
        <v>2196236</v>
      </c>
      <c r="H110" s="19">
        <v>1857917</v>
      </c>
      <c r="I110" s="19">
        <v>81846</v>
      </c>
      <c r="J110" s="41" t="e">
        <f>#REF!-'por. przed zmianami'!C110:C117</f>
        <v>#REF!</v>
      </c>
      <c r="K110" s="41" t="e">
        <f>#REF!-'por. przed zmianami'!D110:D117</f>
        <v>#REF!</v>
      </c>
      <c r="L110" s="41" t="e">
        <f>#REF!-'por. przed zmianami'!E110:E117</f>
        <v>#REF!</v>
      </c>
      <c r="M110" s="41"/>
      <c r="N110" s="41" t="e">
        <f>#REF!-'por. przed zmianami'!G110:G117</f>
        <v>#REF!</v>
      </c>
      <c r="O110" s="41" t="e">
        <f>#REF!-'por. przed zmianami'!H110:H117</f>
        <v>#REF!</v>
      </c>
      <c r="P110" s="41" t="e">
        <f>#REF!-'por. przed zmianami'!I110:I117</f>
        <v>#REF!</v>
      </c>
    </row>
    <row r="111" spans="1:16" ht="15">
      <c r="A111" s="50"/>
      <c r="B111" s="73"/>
      <c r="C111" s="102"/>
      <c r="D111" s="102"/>
      <c r="E111" s="102"/>
      <c r="F111" s="23">
        <v>2021</v>
      </c>
      <c r="G111" s="19">
        <v>2527386</v>
      </c>
      <c r="H111" s="19">
        <v>2089909</v>
      </c>
      <c r="I111" s="19">
        <v>93963</v>
      </c>
      <c r="J111" s="41" t="e">
        <f>#REF!-'por. przed zmianami'!C111:C118</f>
        <v>#REF!</v>
      </c>
      <c r="K111" s="41" t="e">
        <f>#REF!-'por. przed zmianami'!D111:D118</f>
        <v>#REF!</v>
      </c>
      <c r="L111" s="41" t="e">
        <f>#REF!-'por. przed zmianami'!E111:E118</f>
        <v>#REF!</v>
      </c>
      <c r="M111" s="41"/>
      <c r="N111" s="41" t="e">
        <f>#REF!-'por. przed zmianami'!G111:G118</f>
        <v>#REF!</v>
      </c>
      <c r="O111" s="41" t="e">
        <f>#REF!-'por. przed zmianami'!H111:H118</f>
        <v>#REF!</v>
      </c>
      <c r="P111" s="41" t="e">
        <f>#REF!-'por. przed zmianami'!I111:I118</f>
        <v>#REF!</v>
      </c>
    </row>
    <row r="112" spans="1:16" ht="15">
      <c r="A112" s="50"/>
      <c r="B112" s="73"/>
      <c r="C112" s="70">
        <v>32392</v>
      </c>
      <c r="D112" s="70">
        <v>19906</v>
      </c>
      <c r="E112" s="70">
        <v>9888</v>
      </c>
      <c r="F112" s="23">
        <v>2022</v>
      </c>
      <c r="G112" s="19">
        <v>1660471</v>
      </c>
      <c r="H112" s="19">
        <v>1371802</v>
      </c>
      <c r="I112" s="19">
        <v>43497</v>
      </c>
      <c r="J112" s="41" t="e">
        <f>#REF!-'por. przed zmianami'!C112:C119</f>
        <v>#REF!</v>
      </c>
      <c r="K112" s="41" t="e">
        <f>#REF!-'por. przed zmianami'!D112:D119</f>
        <v>#REF!</v>
      </c>
      <c r="L112" s="41" t="e">
        <f>#REF!-'por. przed zmianami'!E112:E119</f>
        <v>#REF!</v>
      </c>
      <c r="M112" s="41"/>
      <c r="N112" s="41" t="e">
        <f>#REF!-'por. przed zmianami'!G112:G119</f>
        <v>#REF!</v>
      </c>
      <c r="O112" s="41" t="e">
        <f>#REF!-'por. przed zmianami'!H112:H119</f>
        <v>#REF!</v>
      </c>
      <c r="P112" s="41" t="e">
        <f>#REF!-'por. przed zmianami'!I112:I119</f>
        <v>#REF!</v>
      </c>
    </row>
    <row r="113" spans="1:16" ht="15">
      <c r="A113" s="50"/>
      <c r="B113" s="73"/>
      <c r="C113" s="99"/>
      <c r="D113" s="99"/>
      <c r="E113" s="99"/>
      <c r="F113" s="23">
        <v>2023</v>
      </c>
      <c r="G113" s="19">
        <v>348730</v>
      </c>
      <c r="H113" s="19">
        <v>247195</v>
      </c>
      <c r="I113" s="19">
        <v>27356</v>
      </c>
      <c r="J113" s="41" t="e">
        <f>#REF!-'por. przed zmianami'!C113:C120</f>
        <v>#REF!</v>
      </c>
      <c r="K113" s="41" t="e">
        <f>#REF!-'por. przed zmianami'!D113:D120</f>
        <v>#REF!</v>
      </c>
      <c r="L113" s="41" t="e">
        <f>#REF!-'por. przed zmianami'!E113:E120</f>
        <v>#REF!</v>
      </c>
      <c r="M113" s="41"/>
      <c r="N113" s="41" t="e">
        <f>#REF!-'por. przed zmianami'!G113:G120</f>
        <v>#REF!</v>
      </c>
      <c r="O113" s="41" t="e">
        <f>#REF!-'por. przed zmianami'!H113:H120</f>
        <v>#REF!</v>
      </c>
      <c r="P113" s="41" t="e">
        <f>#REF!-'por. przed zmianami'!I113:I120</f>
        <v>#REF!</v>
      </c>
    </row>
    <row r="114" spans="1:16" ht="15">
      <c r="A114" s="50"/>
      <c r="B114" s="73"/>
      <c r="C114" s="100"/>
      <c r="D114" s="100"/>
      <c r="E114" s="100"/>
      <c r="F114" s="23">
        <v>2024</v>
      </c>
      <c r="G114" s="19">
        <v>0</v>
      </c>
      <c r="H114" s="19">
        <v>0</v>
      </c>
      <c r="I114" s="19">
        <v>0</v>
      </c>
      <c r="J114" s="41" t="e">
        <f>#REF!-'por. przed zmianami'!C114:C121</f>
        <v>#REF!</v>
      </c>
      <c r="K114" s="41" t="e">
        <f>#REF!-'por. przed zmianami'!D114:D121</f>
        <v>#REF!</v>
      </c>
      <c r="L114" s="41" t="e">
        <f>#REF!-'por. przed zmianami'!E114:E121</f>
        <v>#REF!</v>
      </c>
      <c r="M114" s="41"/>
      <c r="N114" s="41" t="e">
        <f>#REF!-'por. przed zmianami'!G114:G121</f>
        <v>#REF!</v>
      </c>
      <c r="O114" s="41" t="e">
        <f>#REF!-'por. przed zmianami'!H114:H121</f>
        <v>#REF!</v>
      </c>
      <c r="P114" s="41" t="e">
        <f>#REF!-'por. przed zmianami'!I114:I121</f>
        <v>#REF!</v>
      </c>
    </row>
    <row r="115" spans="1:16" ht="15.75">
      <c r="A115" s="51"/>
      <c r="B115" s="66"/>
      <c r="C115" s="21">
        <f>C104+C112</f>
        <v>11816833</v>
      </c>
      <c r="D115" s="21">
        <f t="shared" ref="D115:E115" si="15">D104+D112</f>
        <v>9952845</v>
      </c>
      <c r="E115" s="21">
        <f t="shared" si="15"/>
        <v>410256</v>
      </c>
      <c r="F115" s="39" t="s">
        <v>53</v>
      </c>
      <c r="G115" s="25">
        <f>SUM(G104:G114)</f>
        <v>11816834</v>
      </c>
      <c r="H115" s="25">
        <f t="shared" ref="H115:I115" si="16">SUM(H104:H114)</f>
        <v>9952846</v>
      </c>
      <c r="I115" s="25">
        <f t="shared" si="16"/>
        <v>410256</v>
      </c>
      <c r="J115" s="41" t="e">
        <f>#REF!-'por. przed zmianami'!C115:C122</f>
        <v>#REF!</v>
      </c>
      <c r="K115" s="41" t="e">
        <f>#REF!-'por. przed zmianami'!D115:D122</f>
        <v>#REF!</v>
      </c>
      <c r="L115" s="41" t="e">
        <f>#REF!-'por. przed zmianami'!E115:E122</f>
        <v>#REF!</v>
      </c>
      <c r="M115" s="41"/>
      <c r="N115" s="41" t="e">
        <f>#REF!-'por. przed zmianami'!G115:G122</f>
        <v>#REF!</v>
      </c>
      <c r="O115" s="41" t="e">
        <f>#REF!-'por. przed zmianami'!H115:H122</f>
        <v>#REF!</v>
      </c>
      <c r="P115" s="41" t="e">
        <f>#REF!-'por. przed zmianami'!I115:I122</f>
        <v>#REF!</v>
      </c>
    </row>
    <row r="116" spans="1:16" ht="15" customHeight="1">
      <c r="A116" s="54" t="s">
        <v>23</v>
      </c>
      <c r="B116" s="65" t="s">
        <v>40</v>
      </c>
      <c r="C116" s="74">
        <v>4616212</v>
      </c>
      <c r="D116" s="74">
        <v>3917823</v>
      </c>
      <c r="E116" s="74">
        <v>141789</v>
      </c>
      <c r="F116" s="23">
        <v>2014</v>
      </c>
      <c r="G116" s="19">
        <v>0</v>
      </c>
      <c r="H116" s="19">
        <v>0</v>
      </c>
      <c r="I116" s="19">
        <v>0</v>
      </c>
      <c r="J116" s="41" t="e">
        <f>#REF!-'por. przed zmianami'!C116:C123</f>
        <v>#REF!</v>
      </c>
      <c r="K116" s="41" t="e">
        <f>#REF!-'por. przed zmianami'!D116:D123</f>
        <v>#REF!</v>
      </c>
      <c r="L116" s="41" t="e">
        <f>#REF!-'por. przed zmianami'!E116:E123</f>
        <v>#REF!</v>
      </c>
      <c r="M116" s="41"/>
      <c r="N116" s="41" t="e">
        <f>#REF!-'por. przed zmianami'!G116:G123</f>
        <v>#REF!</v>
      </c>
      <c r="O116" s="41" t="e">
        <f>#REF!-'por. przed zmianami'!H116:H123</f>
        <v>#REF!</v>
      </c>
      <c r="P116" s="41" t="e">
        <f>#REF!-'por. przed zmianami'!I116:I123</f>
        <v>#REF!</v>
      </c>
    </row>
    <row r="117" spans="1:16" ht="15">
      <c r="A117" s="50"/>
      <c r="B117" s="73"/>
      <c r="C117" s="101"/>
      <c r="D117" s="101"/>
      <c r="E117" s="101"/>
      <c r="F117" s="23">
        <v>2015</v>
      </c>
      <c r="G117" s="19">
        <v>2576</v>
      </c>
      <c r="H117" s="19">
        <v>2576</v>
      </c>
      <c r="I117" s="19">
        <v>0</v>
      </c>
      <c r="J117" s="41" t="e">
        <f>#REF!-'por. przed zmianami'!C117:C124</f>
        <v>#REF!</v>
      </c>
      <c r="K117" s="41" t="e">
        <f>#REF!-'por. przed zmianami'!D117:D124</f>
        <v>#REF!</v>
      </c>
      <c r="L117" s="41" t="e">
        <f>#REF!-'por. przed zmianami'!E117:E124</f>
        <v>#REF!</v>
      </c>
      <c r="M117" s="41"/>
      <c r="N117" s="41" t="e">
        <f>#REF!-'por. przed zmianami'!G117:G124</f>
        <v>#REF!</v>
      </c>
      <c r="O117" s="41" t="e">
        <f>#REF!-'por. przed zmianami'!H117:H124</f>
        <v>#REF!</v>
      </c>
      <c r="P117" s="41" t="e">
        <f>#REF!-'por. przed zmianami'!I117:I124</f>
        <v>#REF!</v>
      </c>
    </row>
    <row r="118" spans="1:16" ht="15">
      <c r="A118" s="50"/>
      <c r="B118" s="73"/>
      <c r="C118" s="101"/>
      <c r="D118" s="101"/>
      <c r="E118" s="101"/>
      <c r="F118" s="23">
        <v>2016</v>
      </c>
      <c r="G118" s="19">
        <v>87880</v>
      </c>
      <c r="H118" s="19">
        <v>84758</v>
      </c>
      <c r="I118" s="19">
        <v>1221</v>
      </c>
      <c r="J118" s="41" t="e">
        <f>#REF!-'por. przed zmianami'!C118:C125</f>
        <v>#REF!</v>
      </c>
      <c r="K118" s="41" t="e">
        <f>#REF!-'por. przed zmianami'!D118:D125</f>
        <v>#REF!</v>
      </c>
      <c r="L118" s="41" t="e">
        <f>#REF!-'por. przed zmianami'!E118:E125</f>
        <v>#REF!</v>
      </c>
      <c r="M118" s="41"/>
      <c r="N118" s="41" t="e">
        <f>#REF!-'por. przed zmianami'!G118:G125</f>
        <v>#REF!</v>
      </c>
      <c r="O118" s="41" t="e">
        <f>#REF!-'por. przed zmianami'!H118:H125</f>
        <v>#REF!</v>
      </c>
      <c r="P118" s="41" t="e">
        <f>#REF!-'por. przed zmianami'!I118:I125</f>
        <v>#REF!</v>
      </c>
    </row>
    <row r="119" spans="1:16" ht="15">
      <c r="A119" s="50"/>
      <c r="B119" s="73"/>
      <c r="C119" s="101"/>
      <c r="D119" s="101"/>
      <c r="E119" s="101"/>
      <c r="F119" s="23">
        <v>2017</v>
      </c>
      <c r="G119" s="19">
        <v>463583</v>
      </c>
      <c r="H119" s="19">
        <v>427362</v>
      </c>
      <c r="I119" s="19">
        <v>15679</v>
      </c>
      <c r="J119" s="41" t="e">
        <f>#REF!-'por. przed zmianami'!C119:C126</f>
        <v>#REF!</v>
      </c>
      <c r="K119" s="41" t="e">
        <f>#REF!-'por. przed zmianami'!D119:D126</f>
        <v>#REF!</v>
      </c>
      <c r="L119" s="41" t="e">
        <f>#REF!-'por. przed zmianami'!E119:E126</f>
        <v>#REF!</v>
      </c>
      <c r="M119" s="41"/>
      <c r="N119" s="41" t="e">
        <f>#REF!-'por. przed zmianami'!G119:G126</f>
        <v>#REF!</v>
      </c>
      <c r="O119" s="41" t="e">
        <f>#REF!-'por. przed zmianami'!H119:H126</f>
        <v>#REF!</v>
      </c>
      <c r="P119" s="41" t="e">
        <f>#REF!-'por. przed zmianami'!I119:I126</f>
        <v>#REF!</v>
      </c>
    </row>
    <row r="120" spans="1:16" ht="15">
      <c r="A120" s="50"/>
      <c r="B120" s="73"/>
      <c r="C120" s="101"/>
      <c r="D120" s="101"/>
      <c r="E120" s="101"/>
      <c r="F120" s="23">
        <v>2018</v>
      </c>
      <c r="G120" s="19">
        <v>622514</v>
      </c>
      <c r="H120" s="19">
        <v>519372</v>
      </c>
      <c r="I120" s="19">
        <v>16859</v>
      </c>
      <c r="J120" s="41" t="e">
        <f>#REF!-'por. przed zmianami'!C120:C127</f>
        <v>#REF!</v>
      </c>
      <c r="K120" s="41" t="e">
        <f>#REF!-'por. przed zmianami'!D120:D127</f>
        <v>#REF!</v>
      </c>
      <c r="L120" s="41" t="e">
        <f>#REF!-'por. przed zmianami'!E120:E127</f>
        <v>#REF!</v>
      </c>
      <c r="M120" s="41"/>
      <c r="N120" s="41" t="e">
        <f>#REF!-'por. przed zmianami'!G120:G127</f>
        <v>#REF!</v>
      </c>
      <c r="O120" s="41" t="e">
        <f>#REF!-'por. przed zmianami'!H120:H127</f>
        <v>#REF!</v>
      </c>
      <c r="P120" s="41" t="e">
        <f>#REF!-'por. przed zmianami'!I120:I127</f>
        <v>#REF!</v>
      </c>
    </row>
    <row r="121" spans="1:16" ht="15">
      <c r="A121" s="50"/>
      <c r="B121" s="73"/>
      <c r="C121" s="101"/>
      <c r="D121" s="101"/>
      <c r="E121" s="101"/>
      <c r="F121" s="23">
        <v>2019</v>
      </c>
      <c r="G121" s="19">
        <v>751426</v>
      </c>
      <c r="H121" s="19">
        <v>647069</v>
      </c>
      <c r="I121" s="19">
        <v>26775</v>
      </c>
      <c r="J121" s="41" t="e">
        <f>#REF!-'por. przed zmianami'!C121:C128</f>
        <v>#REF!</v>
      </c>
      <c r="K121" s="41" t="e">
        <f>#REF!-'por. przed zmianami'!D121:D128</f>
        <v>#REF!</v>
      </c>
      <c r="L121" s="41" t="e">
        <f>#REF!-'por. przed zmianami'!E121:E128</f>
        <v>#REF!</v>
      </c>
      <c r="M121" s="41"/>
      <c r="N121" s="41" t="e">
        <f>#REF!-'por. przed zmianami'!G121:G128</f>
        <v>#REF!</v>
      </c>
      <c r="O121" s="41" t="e">
        <f>#REF!-'por. przed zmianami'!H121:H128</f>
        <v>#REF!</v>
      </c>
      <c r="P121" s="41" t="e">
        <f>#REF!-'por. przed zmianami'!I121:I128</f>
        <v>#REF!</v>
      </c>
    </row>
    <row r="122" spans="1:16" ht="15">
      <c r="A122" s="50"/>
      <c r="B122" s="73"/>
      <c r="C122" s="101"/>
      <c r="D122" s="101"/>
      <c r="E122" s="101"/>
      <c r="F122" s="23">
        <v>2020</v>
      </c>
      <c r="G122" s="19">
        <v>777803</v>
      </c>
      <c r="H122" s="19">
        <v>645540</v>
      </c>
      <c r="I122" s="19">
        <v>28553</v>
      </c>
      <c r="J122" s="41" t="e">
        <f>#REF!-'por. przed zmianami'!C122:C129</f>
        <v>#REF!</v>
      </c>
      <c r="K122" s="41" t="e">
        <f>#REF!-'por. przed zmianami'!D122:D129</f>
        <v>#REF!</v>
      </c>
      <c r="L122" s="41" t="e">
        <f>#REF!-'por. przed zmianami'!E122:E129</f>
        <v>#REF!</v>
      </c>
      <c r="M122" s="41"/>
      <c r="N122" s="41" t="e">
        <f>#REF!-'por. przed zmianami'!G122:G129</f>
        <v>#REF!</v>
      </c>
      <c r="O122" s="41" t="e">
        <f>#REF!-'por. przed zmianami'!H122:H129</f>
        <v>#REF!</v>
      </c>
      <c r="P122" s="41" t="e">
        <f>#REF!-'por. przed zmianami'!I122:I129</f>
        <v>#REF!</v>
      </c>
    </row>
    <row r="123" spans="1:16" ht="15">
      <c r="A123" s="50"/>
      <c r="B123" s="73"/>
      <c r="C123" s="102"/>
      <c r="D123" s="102"/>
      <c r="E123" s="102"/>
      <c r="F123" s="23">
        <v>2021</v>
      </c>
      <c r="G123" s="19">
        <v>691955</v>
      </c>
      <c r="H123" s="19">
        <v>582197</v>
      </c>
      <c r="I123" s="19">
        <v>14253</v>
      </c>
      <c r="J123" s="41" t="e">
        <f>#REF!-'por. przed zmianami'!C123:C130</f>
        <v>#REF!</v>
      </c>
      <c r="K123" s="41" t="e">
        <f>#REF!-'por. przed zmianami'!D123:D130</f>
        <v>#REF!</v>
      </c>
      <c r="L123" s="41" t="e">
        <f>#REF!-'por. przed zmianami'!E123:E130</f>
        <v>#REF!</v>
      </c>
      <c r="M123" s="41"/>
      <c r="N123" s="41" t="e">
        <f>#REF!-'por. przed zmianami'!G123:G130</f>
        <v>#REF!</v>
      </c>
      <c r="O123" s="41" t="e">
        <f>#REF!-'por. przed zmianami'!H123:H130</f>
        <v>#REF!</v>
      </c>
      <c r="P123" s="41" t="e">
        <f>#REF!-'por. przed zmianami'!I123:I130</f>
        <v>#REF!</v>
      </c>
    </row>
    <row r="124" spans="1:16" ht="15">
      <c r="A124" s="50"/>
      <c r="B124" s="73"/>
      <c r="C124" s="70">
        <v>152236</v>
      </c>
      <c r="D124" s="70">
        <v>129515</v>
      </c>
      <c r="E124" s="70">
        <v>7040</v>
      </c>
      <c r="F124" s="23">
        <v>2022</v>
      </c>
      <c r="G124" s="19">
        <v>770432</v>
      </c>
      <c r="H124" s="19">
        <v>646397</v>
      </c>
      <c r="I124" s="19">
        <v>17999</v>
      </c>
      <c r="J124" s="41" t="e">
        <f>#REF!-'por. przed zmianami'!C124:C131</f>
        <v>#REF!</v>
      </c>
      <c r="K124" s="41" t="e">
        <f>#REF!-'por. przed zmianami'!D124:D131</f>
        <v>#REF!</v>
      </c>
      <c r="L124" s="41" t="e">
        <f>#REF!-'por. przed zmianami'!E124:E131</f>
        <v>#REF!</v>
      </c>
      <c r="M124" s="41"/>
      <c r="N124" s="41" t="e">
        <f>#REF!-'por. przed zmianami'!G124:G131</f>
        <v>#REF!</v>
      </c>
      <c r="O124" s="41" t="e">
        <f>#REF!-'por. przed zmianami'!H124:H131</f>
        <v>#REF!</v>
      </c>
      <c r="P124" s="41" t="e">
        <f>#REF!-'por. przed zmianami'!I124:I131</f>
        <v>#REF!</v>
      </c>
    </row>
    <row r="125" spans="1:16" ht="15">
      <c r="A125" s="50"/>
      <c r="B125" s="73"/>
      <c r="C125" s="99"/>
      <c r="D125" s="99"/>
      <c r="E125" s="99"/>
      <c r="F125" s="23">
        <v>2023</v>
      </c>
      <c r="G125" s="19">
        <v>472241</v>
      </c>
      <c r="H125" s="19">
        <v>390568</v>
      </c>
      <c r="I125" s="19">
        <v>17603</v>
      </c>
      <c r="J125" s="41" t="e">
        <f>#REF!-'por. przed zmianami'!C125:C132</f>
        <v>#REF!</v>
      </c>
      <c r="K125" s="41" t="e">
        <f>#REF!-'por. przed zmianami'!D125:D132</f>
        <v>#REF!</v>
      </c>
      <c r="L125" s="41" t="e">
        <f>#REF!-'por. przed zmianami'!E125:E132</f>
        <v>#REF!</v>
      </c>
      <c r="M125" s="41"/>
      <c r="N125" s="41" t="e">
        <f>#REF!-'por. przed zmianami'!G125:G132</f>
        <v>#REF!</v>
      </c>
      <c r="O125" s="41" t="e">
        <f>#REF!-'por. przed zmianami'!H125:H132</f>
        <v>#REF!</v>
      </c>
      <c r="P125" s="41" t="e">
        <f>#REF!-'por. przed zmianami'!I125:I132</f>
        <v>#REF!</v>
      </c>
    </row>
    <row r="126" spans="1:16" ht="15">
      <c r="A126" s="50"/>
      <c r="B126" s="73"/>
      <c r="C126" s="100"/>
      <c r="D126" s="100"/>
      <c r="E126" s="100"/>
      <c r="F126" s="23">
        <v>2024</v>
      </c>
      <c r="G126" s="19">
        <v>128040</v>
      </c>
      <c r="H126" s="19">
        <v>101501</v>
      </c>
      <c r="I126" s="19">
        <v>9887</v>
      </c>
      <c r="J126" s="41" t="e">
        <f>#REF!-'por. przed zmianami'!C126:C133</f>
        <v>#REF!</v>
      </c>
      <c r="K126" s="41" t="e">
        <f>#REF!-'por. przed zmianami'!D126:D133</f>
        <v>#REF!</v>
      </c>
      <c r="L126" s="41" t="e">
        <f>#REF!-'por. przed zmianami'!E126:E133</f>
        <v>#REF!</v>
      </c>
      <c r="M126" s="41"/>
      <c r="N126" s="41" t="e">
        <f>#REF!-'por. przed zmianami'!G126:G133</f>
        <v>#REF!</v>
      </c>
      <c r="O126" s="41" t="e">
        <f>#REF!-'por. przed zmianami'!H126:H133</f>
        <v>#REF!</v>
      </c>
      <c r="P126" s="41" t="e">
        <f>#REF!-'por. przed zmianami'!I126:I133</f>
        <v>#REF!</v>
      </c>
    </row>
    <row r="127" spans="1:16" ht="15.75">
      <c r="A127" s="51"/>
      <c r="B127" s="66"/>
      <c r="C127" s="21">
        <f>C116+C124</f>
        <v>4768448</v>
      </c>
      <c r="D127" s="21">
        <f t="shared" ref="D127:E127" si="17">D116+D124</f>
        <v>4047338</v>
      </c>
      <c r="E127" s="21">
        <f t="shared" si="17"/>
        <v>148829</v>
      </c>
      <c r="F127" s="39" t="s">
        <v>53</v>
      </c>
      <c r="G127" s="25">
        <f>SUM(G116:G126)</f>
        <v>4768450</v>
      </c>
      <c r="H127" s="25">
        <f t="shared" ref="H127:I127" si="18">SUM(H116:H126)</f>
        <v>4047340</v>
      </c>
      <c r="I127" s="25">
        <f t="shared" si="18"/>
        <v>148829</v>
      </c>
      <c r="J127" s="41" t="e">
        <f>#REF!-'por. przed zmianami'!C127:C134</f>
        <v>#REF!</v>
      </c>
      <c r="K127" s="41" t="e">
        <f>#REF!-'por. przed zmianami'!D127:D134</f>
        <v>#REF!</v>
      </c>
      <c r="L127" s="41" t="e">
        <f>#REF!-'por. przed zmianami'!E127:E134</f>
        <v>#REF!</v>
      </c>
      <c r="M127" s="41"/>
      <c r="N127" s="41" t="e">
        <f>#REF!-'por. przed zmianami'!G127:G134</f>
        <v>#REF!</v>
      </c>
      <c r="O127" s="41" t="e">
        <f>#REF!-'por. przed zmianami'!H127:H134</f>
        <v>#REF!</v>
      </c>
      <c r="P127" s="41" t="e">
        <f>#REF!-'por. przed zmianami'!I127:I134</f>
        <v>#REF!</v>
      </c>
    </row>
    <row r="128" spans="1:16" ht="15" customHeight="1">
      <c r="A128" s="54" t="s">
        <v>24</v>
      </c>
      <c r="B128" s="65" t="s">
        <v>25</v>
      </c>
      <c r="C128" s="74">
        <v>11225160</v>
      </c>
      <c r="D128" s="74">
        <v>9774882</v>
      </c>
      <c r="E128" s="74">
        <v>416781</v>
      </c>
      <c r="F128" s="23">
        <v>2014</v>
      </c>
      <c r="G128" s="19">
        <v>0</v>
      </c>
      <c r="H128" s="19">
        <v>0</v>
      </c>
      <c r="I128" s="19">
        <v>0</v>
      </c>
      <c r="J128" s="41" t="e">
        <f>#REF!-'por. przed zmianami'!C128:C135</f>
        <v>#REF!</v>
      </c>
      <c r="K128" s="41" t="e">
        <f>#REF!-'por. przed zmianami'!D128:D135</f>
        <v>#REF!</v>
      </c>
      <c r="L128" s="41" t="e">
        <f>#REF!-'por. przed zmianami'!E128:E135</f>
        <v>#REF!</v>
      </c>
      <c r="M128" s="41"/>
      <c r="N128" s="41" t="e">
        <f>#REF!-'por. przed zmianami'!G128:G135</f>
        <v>#REF!</v>
      </c>
      <c r="O128" s="41" t="e">
        <f>#REF!-'por. przed zmianami'!H128:H135</f>
        <v>#REF!</v>
      </c>
      <c r="P128" s="41" t="e">
        <f>#REF!-'por. przed zmianami'!I128:I135</f>
        <v>#REF!</v>
      </c>
    </row>
    <row r="129" spans="1:16" ht="15" customHeight="1">
      <c r="A129" s="50"/>
      <c r="B129" s="73"/>
      <c r="C129" s="101"/>
      <c r="D129" s="101"/>
      <c r="E129" s="101"/>
      <c r="F129" s="23">
        <v>2015</v>
      </c>
      <c r="G129" s="19">
        <v>37961</v>
      </c>
      <c r="H129" s="19">
        <v>33822</v>
      </c>
      <c r="I129" s="19">
        <v>3330</v>
      </c>
      <c r="J129" s="41" t="e">
        <f>#REF!-'por. przed zmianami'!C129:C136</f>
        <v>#REF!</v>
      </c>
      <c r="K129" s="41" t="e">
        <f>#REF!-'por. przed zmianami'!D129:D136</f>
        <v>#REF!</v>
      </c>
      <c r="L129" s="41" t="e">
        <f>#REF!-'por. przed zmianami'!E129:E136</f>
        <v>#REF!</v>
      </c>
      <c r="M129" s="41"/>
      <c r="N129" s="41" t="e">
        <f>#REF!-'por. przed zmianami'!G129:G136</f>
        <v>#REF!</v>
      </c>
      <c r="O129" s="41" t="e">
        <f>#REF!-'por. przed zmianami'!H129:H136</f>
        <v>#REF!</v>
      </c>
      <c r="P129" s="41" t="e">
        <f>#REF!-'por. przed zmianami'!I129:I136</f>
        <v>#REF!</v>
      </c>
    </row>
    <row r="130" spans="1:16" ht="15" customHeight="1">
      <c r="A130" s="50"/>
      <c r="B130" s="73"/>
      <c r="C130" s="101"/>
      <c r="D130" s="101"/>
      <c r="E130" s="101"/>
      <c r="F130" s="23">
        <v>2016</v>
      </c>
      <c r="G130" s="19">
        <v>416299</v>
      </c>
      <c r="H130" s="19">
        <v>392282</v>
      </c>
      <c r="I130" s="19">
        <v>11228</v>
      </c>
      <c r="J130" s="41" t="e">
        <f>#REF!-'por. przed zmianami'!C130:C137</f>
        <v>#REF!</v>
      </c>
      <c r="K130" s="41" t="e">
        <f>#REF!-'por. przed zmianami'!D130:D137</f>
        <v>#REF!</v>
      </c>
      <c r="L130" s="41" t="e">
        <f>#REF!-'por. przed zmianami'!E130:E137</f>
        <v>#REF!</v>
      </c>
      <c r="M130" s="41"/>
      <c r="N130" s="41" t="e">
        <f>#REF!-'por. przed zmianami'!G130:G137</f>
        <v>#REF!</v>
      </c>
      <c r="O130" s="41" t="e">
        <f>#REF!-'por. przed zmianami'!H130:H137</f>
        <v>#REF!</v>
      </c>
      <c r="P130" s="41" t="e">
        <f>#REF!-'por. przed zmianami'!I130:I137</f>
        <v>#REF!</v>
      </c>
    </row>
    <row r="131" spans="1:16" ht="15" customHeight="1">
      <c r="A131" s="50"/>
      <c r="B131" s="73"/>
      <c r="C131" s="101"/>
      <c r="D131" s="101"/>
      <c r="E131" s="101"/>
      <c r="F131" s="23">
        <v>2017</v>
      </c>
      <c r="G131" s="19">
        <v>677138</v>
      </c>
      <c r="H131" s="19">
        <v>621312</v>
      </c>
      <c r="I131" s="19">
        <v>23988</v>
      </c>
      <c r="J131" s="41" t="e">
        <f>#REF!-'por. przed zmianami'!C131:C138</f>
        <v>#REF!</v>
      </c>
      <c r="K131" s="41" t="e">
        <f>#REF!-'por. przed zmianami'!D131:D138</f>
        <v>#REF!</v>
      </c>
      <c r="L131" s="41" t="e">
        <f>#REF!-'por. przed zmianami'!E131:E138</f>
        <v>#REF!</v>
      </c>
      <c r="M131" s="41"/>
      <c r="N131" s="41" t="e">
        <f>#REF!-'por. przed zmianami'!G131:G138</f>
        <v>#REF!</v>
      </c>
      <c r="O131" s="41" t="e">
        <f>#REF!-'por. przed zmianami'!H131:H138</f>
        <v>#REF!</v>
      </c>
      <c r="P131" s="41" t="e">
        <f>#REF!-'por. przed zmianami'!I131:I138</f>
        <v>#REF!</v>
      </c>
    </row>
    <row r="132" spans="1:16" ht="15" customHeight="1">
      <c r="A132" s="50"/>
      <c r="B132" s="73"/>
      <c r="C132" s="101"/>
      <c r="D132" s="101"/>
      <c r="E132" s="101"/>
      <c r="F132" s="23">
        <v>2018</v>
      </c>
      <c r="G132" s="19">
        <v>1338240</v>
      </c>
      <c r="H132" s="19">
        <v>1195087</v>
      </c>
      <c r="I132" s="19">
        <v>34786</v>
      </c>
      <c r="J132" s="41" t="e">
        <f>#REF!-'por. przed zmianami'!C132:C139</f>
        <v>#REF!</v>
      </c>
      <c r="K132" s="41" t="e">
        <f>#REF!-'por. przed zmianami'!D132:D139</f>
        <v>#REF!</v>
      </c>
      <c r="L132" s="41" t="e">
        <f>#REF!-'por. przed zmianami'!E132:E139</f>
        <v>#REF!</v>
      </c>
      <c r="M132" s="41"/>
      <c r="N132" s="41" t="e">
        <f>#REF!-'por. przed zmianami'!G132:G139</f>
        <v>#REF!</v>
      </c>
      <c r="O132" s="41" t="e">
        <f>#REF!-'por. przed zmianami'!H132:H139</f>
        <v>#REF!</v>
      </c>
      <c r="P132" s="41" t="e">
        <f>#REF!-'por. przed zmianami'!I132:I139</f>
        <v>#REF!</v>
      </c>
    </row>
    <row r="133" spans="1:16" ht="15" customHeight="1">
      <c r="A133" s="50"/>
      <c r="B133" s="73"/>
      <c r="C133" s="101"/>
      <c r="D133" s="101"/>
      <c r="E133" s="101"/>
      <c r="F133" s="23">
        <v>2019</v>
      </c>
      <c r="G133" s="19">
        <v>1788485</v>
      </c>
      <c r="H133" s="19">
        <v>1591437</v>
      </c>
      <c r="I133" s="19">
        <v>53509</v>
      </c>
      <c r="J133" s="41" t="e">
        <f>#REF!-'por. przed zmianami'!C133:C140</f>
        <v>#REF!</v>
      </c>
      <c r="K133" s="41" t="e">
        <f>#REF!-'por. przed zmianami'!D133:D140</f>
        <v>#REF!</v>
      </c>
      <c r="L133" s="41" t="e">
        <f>#REF!-'por. przed zmianami'!E133:E140</f>
        <v>#REF!</v>
      </c>
      <c r="M133" s="41"/>
      <c r="N133" s="41" t="e">
        <f>#REF!-'por. przed zmianami'!G133:G140</f>
        <v>#REF!</v>
      </c>
      <c r="O133" s="41" t="e">
        <f>#REF!-'por. przed zmianami'!H133:H140</f>
        <v>#REF!</v>
      </c>
      <c r="P133" s="41" t="e">
        <f>#REF!-'por. przed zmianami'!I133:I140</f>
        <v>#REF!</v>
      </c>
    </row>
    <row r="134" spans="1:16" ht="15" customHeight="1">
      <c r="A134" s="50"/>
      <c r="B134" s="73"/>
      <c r="C134" s="101"/>
      <c r="D134" s="101"/>
      <c r="E134" s="101"/>
      <c r="F134" s="23">
        <v>2020</v>
      </c>
      <c r="G134" s="19">
        <v>1787381</v>
      </c>
      <c r="H134" s="19">
        <v>1541980</v>
      </c>
      <c r="I134" s="19">
        <v>69970</v>
      </c>
      <c r="J134" s="41" t="e">
        <f>#REF!-'por. przed zmianami'!C134:C141</f>
        <v>#REF!</v>
      </c>
      <c r="K134" s="41" t="e">
        <f>#REF!-'por. przed zmianami'!D134:D141</f>
        <v>#REF!</v>
      </c>
      <c r="L134" s="41" t="e">
        <f>#REF!-'por. przed zmianami'!E134:E141</f>
        <v>#REF!</v>
      </c>
      <c r="M134" s="41"/>
      <c r="N134" s="41" t="e">
        <f>#REF!-'por. przed zmianami'!G134:G141</f>
        <v>#REF!</v>
      </c>
      <c r="O134" s="41" t="e">
        <f>#REF!-'por. przed zmianami'!H134:H141</f>
        <v>#REF!</v>
      </c>
      <c r="P134" s="41" t="e">
        <f>#REF!-'por. przed zmianami'!I134:I141</f>
        <v>#REF!</v>
      </c>
    </row>
    <row r="135" spans="1:16" ht="15" customHeight="1">
      <c r="A135" s="50"/>
      <c r="B135" s="73"/>
      <c r="C135" s="102"/>
      <c r="D135" s="102"/>
      <c r="E135" s="102"/>
      <c r="F135" s="23">
        <v>2021</v>
      </c>
      <c r="G135" s="19">
        <v>2170662</v>
      </c>
      <c r="H135" s="19">
        <v>1854864</v>
      </c>
      <c r="I135" s="19">
        <v>101239</v>
      </c>
      <c r="J135" s="41" t="e">
        <f>#REF!-'por. przed zmianami'!C135:C142</f>
        <v>#REF!</v>
      </c>
      <c r="K135" s="41" t="e">
        <f>#REF!-'por. przed zmianami'!D135:D142</f>
        <v>#REF!</v>
      </c>
      <c r="L135" s="41" t="e">
        <f>#REF!-'por. przed zmianami'!E135:E142</f>
        <v>#REF!</v>
      </c>
      <c r="M135" s="41"/>
      <c r="N135" s="41" t="e">
        <f>#REF!-'por. przed zmianami'!G135:G142</f>
        <v>#REF!</v>
      </c>
      <c r="O135" s="41" t="e">
        <f>#REF!-'por. przed zmianami'!H135:H142</f>
        <v>#REF!</v>
      </c>
      <c r="P135" s="41" t="e">
        <f>#REF!-'por. przed zmianami'!I135:I142</f>
        <v>#REF!</v>
      </c>
    </row>
    <row r="136" spans="1:16" ht="15" customHeight="1">
      <c r="A136" s="50"/>
      <c r="B136" s="73"/>
      <c r="C136" s="70">
        <v>382203</v>
      </c>
      <c r="D136" s="70">
        <v>323137</v>
      </c>
      <c r="E136" s="70">
        <v>35379</v>
      </c>
      <c r="F136" s="23">
        <v>2022</v>
      </c>
      <c r="G136" s="19">
        <v>2044788</v>
      </c>
      <c r="H136" s="19">
        <v>1760294</v>
      </c>
      <c r="I136" s="19">
        <v>76639</v>
      </c>
      <c r="J136" s="41" t="e">
        <f>#REF!-'por. przed zmianami'!C136:C143</f>
        <v>#REF!</v>
      </c>
      <c r="K136" s="41" t="e">
        <f>#REF!-'por. przed zmianami'!D136:D143</f>
        <v>#REF!</v>
      </c>
      <c r="L136" s="41" t="e">
        <f>#REF!-'por. przed zmianami'!E136:E143</f>
        <v>#REF!</v>
      </c>
      <c r="M136" s="41"/>
      <c r="N136" s="41" t="e">
        <f>#REF!-'por. przed zmianami'!G136:G143</f>
        <v>#REF!</v>
      </c>
      <c r="O136" s="41" t="e">
        <f>#REF!-'por. przed zmianami'!H136:H143</f>
        <v>#REF!</v>
      </c>
      <c r="P136" s="41" t="e">
        <f>#REF!-'por. przed zmianami'!I136:I143</f>
        <v>#REF!</v>
      </c>
    </row>
    <row r="137" spans="1:16" ht="15" customHeight="1">
      <c r="A137" s="50"/>
      <c r="B137" s="73"/>
      <c r="C137" s="99"/>
      <c r="D137" s="99"/>
      <c r="E137" s="99"/>
      <c r="F137" s="23">
        <v>2023</v>
      </c>
      <c r="G137" s="19">
        <v>1078332</v>
      </c>
      <c r="H137" s="19">
        <v>897012</v>
      </c>
      <c r="I137" s="19">
        <v>70305</v>
      </c>
      <c r="J137" s="41" t="e">
        <f>#REF!-'por. przed zmianami'!C137:C144</f>
        <v>#REF!</v>
      </c>
      <c r="K137" s="41" t="e">
        <f>#REF!-'por. przed zmianami'!D137:D144</f>
        <v>#REF!</v>
      </c>
      <c r="L137" s="41" t="e">
        <f>#REF!-'por. przed zmianami'!E137:E144</f>
        <v>#REF!</v>
      </c>
      <c r="M137" s="41"/>
      <c r="N137" s="41" t="e">
        <f>#REF!-'por. przed zmianami'!G137:G144</f>
        <v>#REF!</v>
      </c>
      <c r="O137" s="41" t="e">
        <f>#REF!-'por. przed zmianami'!H137:H144</f>
        <v>#REF!</v>
      </c>
      <c r="P137" s="41" t="e">
        <f>#REF!-'por. przed zmianami'!I137:I144</f>
        <v>#REF!</v>
      </c>
    </row>
    <row r="138" spans="1:16" ht="15" customHeight="1">
      <c r="A138" s="50"/>
      <c r="B138" s="73"/>
      <c r="C138" s="100"/>
      <c r="D138" s="100"/>
      <c r="E138" s="100"/>
      <c r="F138" s="23">
        <v>2024</v>
      </c>
      <c r="G138" s="19">
        <v>268081</v>
      </c>
      <c r="H138" s="19">
        <v>209933</v>
      </c>
      <c r="I138" s="19">
        <v>7166</v>
      </c>
      <c r="J138" s="41" t="e">
        <f>#REF!-'por. przed zmianami'!C138:C145</f>
        <v>#REF!</v>
      </c>
      <c r="K138" s="41" t="e">
        <f>#REF!-'por. przed zmianami'!D138:D145</f>
        <v>#REF!</v>
      </c>
      <c r="L138" s="41" t="e">
        <f>#REF!-'por. przed zmianami'!E138:E145</f>
        <v>#REF!</v>
      </c>
      <c r="M138" s="41"/>
      <c r="N138" s="41" t="e">
        <f>#REF!-'por. przed zmianami'!G138:G145</f>
        <v>#REF!</v>
      </c>
      <c r="O138" s="41" t="e">
        <f>#REF!-'por. przed zmianami'!H138:H145</f>
        <v>#REF!</v>
      </c>
      <c r="P138" s="41" t="e">
        <f>#REF!-'por. przed zmianami'!I138:I145</f>
        <v>#REF!</v>
      </c>
    </row>
    <row r="139" spans="1:16" ht="15.75">
      <c r="A139" s="51"/>
      <c r="B139" s="66"/>
      <c r="C139" s="21">
        <f>C128+C136</f>
        <v>11607363</v>
      </c>
      <c r="D139" s="21">
        <f t="shared" ref="D139:E139" si="19">D128+D136</f>
        <v>10098019</v>
      </c>
      <c r="E139" s="21">
        <f t="shared" si="19"/>
        <v>452160</v>
      </c>
      <c r="F139" s="39" t="s">
        <v>53</v>
      </c>
      <c r="G139" s="25">
        <f>SUM(G128:G138)</f>
        <v>11607367</v>
      </c>
      <c r="H139" s="25">
        <f t="shared" ref="H139:I139" si="20">SUM(H128:H138)</f>
        <v>10098023</v>
      </c>
      <c r="I139" s="25">
        <f t="shared" si="20"/>
        <v>452160</v>
      </c>
      <c r="J139" s="41" t="e">
        <f>#REF!-'por. przed zmianami'!C139:C146</f>
        <v>#REF!</v>
      </c>
      <c r="K139" s="41" t="e">
        <f>#REF!-'por. przed zmianami'!D139:D146</f>
        <v>#REF!</v>
      </c>
      <c r="L139" s="41" t="e">
        <f>#REF!-'por. przed zmianami'!E139:E146</f>
        <v>#REF!</v>
      </c>
      <c r="M139" s="41"/>
      <c r="N139" s="41" t="e">
        <f>#REF!-'por. przed zmianami'!G139:G146</f>
        <v>#REF!</v>
      </c>
      <c r="O139" s="41" t="e">
        <f>#REF!-'por. przed zmianami'!H139:H146</f>
        <v>#REF!</v>
      </c>
      <c r="P139" s="41" t="e">
        <f>#REF!-'por. przed zmianami'!I139:I146</f>
        <v>#REF!</v>
      </c>
    </row>
    <row r="140" spans="1:16" ht="15" customHeight="1">
      <c r="A140" s="54" t="s">
        <v>26</v>
      </c>
      <c r="B140" s="65" t="s">
        <v>66</v>
      </c>
      <c r="C140" s="74">
        <v>15234822</v>
      </c>
      <c r="D140" s="74">
        <v>12645044</v>
      </c>
      <c r="E140" s="74">
        <v>548468</v>
      </c>
      <c r="F140" s="23">
        <v>2014</v>
      </c>
      <c r="G140" s="19">
        <v>0</v>
      </c>
      <c r="H140" s="19">
        <v>0</v>
      </c>
      <c r="I140" s="19">
        <v>0</v>
      </c>
      <c r="J140" s="41" t="e">
        <f>#REF!-'por. przed zmianami'!C140:C147</f>
        <v>#REF!</v>
      </c>
      <c r="K140" s="41" t="e">
        <f>#REF!-'por. przed zmianami'!D140:D147</f>
        <v>#REF!</v>
      </c>
      <c r="L140" s="41" t="e">
        <f>#REF!-'por. przed zmianami'!E140:E147</f>
        <v>#REF!</v>
      </c>
      <c r="M140" s="41"/>
      <c r="N140" s="41" t="e">
        <f>#REF!-'por. przed zmianami'!G140:G147</f>
        <v>#REF!</v>
      </c>
      <c r="O140" s="41" t="e">
        <f>#REF!-'por. przed zmianami'!H140:H147</f>
        <v>#REF!</v>
      </c>
      <c r="P140" s="41" t="e">
        <f>#REF!-'por. przed zmianami'!I140:I147</f>
        <v>#REF!</v>
      </c>
    </row>
    <row r="141" spans="1:16" ht="15" customHeight="1">
      <c r="A141" s="50"/>
      <c r="B141" s="73"/>
      <c r="C141" s="101"/>
      <c r="D141" s="101"/>
      <c r="E141" s="101"/>
      <c r="F141" s="23">
        <v>2015</v>
      </c>
      <c r="G141" s="19">
        <v>4834</v>
      </c>
      <c r="H141" s="19">
        <v>4834</v>
      </c>
      <c r="I141" s="19">
        <v>0</v>
      </c>
      <c r="J141" s="41" t="e">
        <f>#REF!-'por. przed zmianami'!C141:C148</f>
        <v>#REF!</v>
      </c>
      <c r="K141" s="41" t="e">
        <f>#REF!-'por. przed zmianami'!D141:D148</f>
        <v>#REF!</v>
      </c>
      <c r="L141" s="41" t="e">
        <f>#REF!-'por. przed zmianami'!E141:E148</f>
        <v>#REF!</v>
      </c>
      <c r="M141" s="41"/>
      <c r="N141" s="41" t="e">
        <f>#REF!-'por. przed zmianami'!G141:G148</f>
        <v>#REF!</v>
      </c>
      <c r="O141" s="41" t="e">
        <f>#REF!-'por. przed zmianami'!H141:H148</f>
        <v>#REF!</v>
      </c>
      <c r="P141" s="41" t="e">
        <f>#REF!-'por. przed zmianami'!I141:I148</f>
        <v>#REF!</v>
      </c>
    </row>
    <row r="142" spans="1:16" ht="15" customHeight="1">
      <c r="A142" s="50"/>
      <c r="B142" s="73"/>
      <c r="C142" s="101"/>
      <c r="D142" s="101"/>
      <c r="E142" s="101"/>
      <c r="F142" s="23">
        <v>2016</v>
      </c>
      <c r="G142" s="19">
        <v>400624</v>
      </c>
      <c r="H142" s="19">
        <v>370886</v>
      </c>
      <c r="I142" s="19">
        <v>19290</v>
      </c>
      <c r="J142" s="41" t="e">
        <f>#REF!-'por. przed zmianami'!C142:C149</f>
        <v>#REF!</v>
      </c>
      <c r="K142" s="41" t="e">
        <f>#REF!-'por. przed zmianami'!D142:D149</f>
        <v>#REF!</v>
      </c>
      <c r="L142" s="41" t="e">
        <f>#REF!-'por. przed zmianami'!E142:E149</f>
        <v>#REF!</v>
      </c>
      <c r="M142" s="41"/>
      <c r="N142" s="41" t="e">
        <f>#REF!-'por. przed zmianami'!G142:G149</f>
        <v>#REF!</v>
      </c>
      <c r="O142" s="41" t="e">
        <f>#REF!-'por. przed zmianami'!H142:H149</f>
        <v>#REF!</v>
      </c>
      <c r="P142" s="41" t="e">
        <f>#REF!-'por. przed zmianami'!I142:I149</f>
        <v>#REF!</v>
      </c>
    </row>
    <row r="143" spans="1:16" ht="15" customHeight="1">
      <c r="A143" s="50"/>
      <c r="B143" s="73"/>
      <c r="C143" s="101"/>
      <c r="D143" s="101"/>
      <c r="E143" s="101"/>
      <c r="F143" s="23">
        <v>2017</v>
      </c>
      <c r="G143" s="19">
        <v>1127026</v>
      </c>
      <c r="H143" s="19">
        <v>960558</v>
      </c>
      <c r="I143" s="19">
        <v>36719</v>
      </c>
      <c r="J143" s="41" t="e">
        <f>#REF!-'por. przed zmianami'!C143:C150</f>
        <v>#REF!</v>
      </c>
      <c r="K143" s="41" t="e">
        <f>#REF!-'por. przed zmianami'!D143:D150</f>
        <v>#REF!</v>
      </c>
      <c r="L143" s="41" t="e">
        <f>#REF!-'por. przed zmianami'!E143:E150</f>
        <v>#REF!</v>
      </c>
      <c r="M143" s="41"/>
      <c r="N143" s="41" t="e">
        <f>#REF!-'por. przed zmianami'!G143:G150</f>
        <v>#REF!</v>
      </c>
      <c r="O143" s="41" t="e">
        <f>#REF!-'por. przed zmianami'!H143:H150</f>
        <v>#REF!</v>
      </c>
      <c r="P143" s="41" t="e">
        <f>#REF!-'por. przed zmianami'!I143:I150</f>
        <v>#REF!</v>
      </c>
    </row>
    <row r="144" spans="1:16" ht="15" customHeight="1">
      <c r="A144" s="50"/>
      <c r="B144" s="73"/>
      <c r="C144" s="101"/>
      <c r="D144" s="101"/>
      <c r="E144" s="101"/>
      <c r="F144" s="23">
        <v>2018</v>
      </c>
      <c r="G144" s="19">
        <v>2111881</v>
      </c>
      <c r="H144" s="19">
        <v>1727191</v>
      </c>
      <c r="I144" s="19">
        <v>78428</v>
      </c>
      <c r="J144" s="41" t="e">
        <f>#REF!-'por. przed zmianami'!C144:C151</f>
        <v>#REF!</v>
      </c>
      <c r="K144" s="41" t="e">
        <f>#REF!-'por. przed zmianami'!D144:D151</f>
        <v>#REF!</v>
      </c>
      <c r="L144" s="41" t="e">
        <f>#REF!-'por. przed zmianami'!E144:E151</f>
        <v>#REF!</v>
      </c>
      <c r="M144" s="41"/>
      <c r="N144" s="41" t="e">
        <f>#REF!-'por. przed zmianami'!G144:G151</f>
        <v>#REF!</v>
      </c>
      <c r="O144" s="41" t="e">
        <f>#REF!-'por. przed zmianami'!H144:H151</f>
        <v>#REF!</v>
      </c>
      <c r="P144" s="41" t="e">
        <f>#REF!-'por. przed zmianami'!I144:I151</f>
        <v>#REF!</v>
      </c>
    </row>
    <row r="145" spans="1:16" ht="15" customHeight="1">
      <c r="A145" s="50"/>
      <c r="B145" s="73"/>
      <c r="C145" s="101"/>
      <c r="D145" s="101"/>
      <c r="E145" s="101"/>
      <c r="F145" s="23">
        <v>2019</v>
      </c>
      <c r="G145" s="19">
        <v>2387409</v>
      </c>
      <c r="H145" s="19">
        <v>1967810</v>
      </c>
      <c r="I145" s="19">
        <v>87604</v>
      </c>
      <c r="J145" s="41" t="e">
        <f>#REF!-'por. przed zmianami'!C145:C152</f>
        <v>#REF!</v>
      </c>
      <c r="K145" s="41" t="e">
        <f>#REF!-'por. przed zmianami'!D145:D152</f>
        <v>#REF!</v>
      </c>
      <c r="L145" s="41" t="e">
        <f>#REF!-'por. przed zmianami'!E145:E152</f>
        <v>#REF!</v>
      </c>
      <c r="M145" s="41"/>
      <c r="N145" s="41" t="e">
        <f>#REF!-'por. przed zmianami'!G145:G152</f>
        <v>#REF!</v>
      </c>
      <c r="O145" s="41" t="e">
        <f>#REF!-'por. przed zmianami'!H145:H152</f>
        <v>#REF!</v>
      </c>
      <c r="P145" s="41" t="e">
        <f>#REF!-'por. przed zmianami'!I145:I152</f>
        <v>#REF!</v>
      </c>
    </row>
    <row r="146" spans="1:16" ht="15" customHeight="1">
      <c r="A146" s="50"/>
      <c r="B146" s="73"/>
      <c r="C146" s="101"/>
      <c r="D146" s="101"/>
      <c r="E146" s="101"/>
      <c r="F146" s="23">
        <v>2020</v>
      </c>
      <c r="G146" s="19">
        <v>2856635</v>
      </c>
      <c r="H146" s="19">
        <v>2391526</v>
      </c>
      <c r="I146" s="19">
        <v>105555</v>
      </c>
      <c r="J146" s="41" t="e">
        <f>#REF!-'por. przed zmianami'!C146:C153</f>
        <v>#REF!</v>
      </c>
      <c r="K146" s="41" t="e">
        <f>#REF!-'por. przed zmianami'!D146:D153</f>
        <v>#REF!</v>
      </c>
      <c r="L146" s="41" t="e">
        <f>#REF!-'por. przed zmianami'!E146:E153</f>
        <v>#REF!</v>
      </c>
      <c r="M146" s="41"/>
      <c r="N146" s="41" t="e">
        <f>#REF!-'por. przed zmianami'!G146:G153</f>
        <v>#REF!</v>
      </c>
      <c r="O146" s="41" t="e">
        <f>#REF!-'por. przed zmianami'!H146:H153</f>
        <v>#REF!</v>
      </c>
      <c r="P146" s="41" t="e">
        <f>#REF!-'por. przed zmianami'!I146:I153</f>
        <v>#REF!</v>
      </c>
    </row>
    <row r="147" spans="1:16" ht="15" customHeight="1">
      <c r="A147" s="50"/>
      <c r="B147" s="73"/>
      <c r="C147" s="102"/>
      <c r="D147" s="102"/>
      <c r="E147" s="102"/>
      <c r="F147" s="23">
        <v>2021</v>
      </c>
      <c r="G147" s="19">
        <v>3011837</v>
      </c>
      <c r="H147" s="19">
        <v>2512922</v>
      </c>
      <c r="I147" s="19">
        <v>108599</v>
      </c>
      <c r="J147" s="41" t="e">
        <f>#REF!-'por. przed zmianami'!C147:C154</f>
        <v>#REF!</v>
      </c>
      <c r="K147" s="41" t="e">
        <f>#REF!-'por. przed zmianami'!D147:D154</f>
        <v>#REF!</v>
      </c>
      <c r="L147" s="41" t="e">
        <f>#REF!-'por. przed zmianami'!E147:E154</f>
        <v>#REF!</v>
      </c>
      <c r="M147" s="41"/>
      <c r="N147" s="41" t="e">
        <f>#REF!-'por. przed zmianami'!G147:G154</f>
        <v>#REF!</v>
      </c>
      <c r="O147" s="41" t="e">
        <f>#REF!-'por. przed zmianami'!H147:H154</f>
        <v>#REF!</v>
      </c>
      <c r="P147" s="41" t="e">
        <f>#REF!-'por. przed zmianami'!I147:I154</f>
        <v>#REF!</v>
      </c>
    </row>
    <row r="148" spans="1:16" ht="15" customHeight="1">
      <c r="A148" s="50"/>
      <c r="B148" s="73"/>
      <c r="C148" s="70">
        <v>322014</v>
      </c>
      <c r="D148" s="70">
        <v>258062</v>
      </c>
      <c r="E148" s="70">
        <v>28800</v>
      </c>
      <c r="F148" s="23">
        <v>2022</v>
      </c>
      <c r="G148" s="19">
        <v>2738763</v>
      </c>
      <c r="H148" s="19">
        <v>2287622</v>
      </c>
      <c r="I148" s="19">
        <v>79406</v>
      </c>
      <c r="J148" s="41" t="e">
        <f>#REF!-'por. przed zmianami'!C148:C155</f>
        <v>#REF!</v>
      </c>
      <c r="K148" s="41" t="e">
        <f>#REF!-'por. przed zmianami'!D148:D155</f>
        <v>#REF!</v>
      </c>
      <c r="L148" s="41" t="e">
        <f>#REF!-'por. przed zmianami'!E148:E155</f>
        <v>#REF!</v>
      </c>
      <c r="M148" s="41"/>
      <c r="N148" s="41" t="e">
        <f>#REF!-'por. przed zmianami'!G148:G155</f>
        <v>#REF!</v>
      </c>
      <c r="O148" s="41" t="e">
        <f>#REF!-'por. przed zmianami'!H148:H155</f>
        <v>#REF!</v>
      </c>
      <c r="P148" s="41" t="e">
        <f>#REF!-'por. przed zmianami'!I148:I155</f>
        <v>#REF!</v>
      </c>
    </row>
    <row r="149" spans="1:16" ht="15" customHeight="1">
      <c r="A149" s="50"/>
      <c r="B149" s="73"/>
      <c r="C149" s="99"/>
      <c r="D149" s="99"/>
      <c r="E149" s="99"/>
      <c r="F149" s="23">
        <v>2023</v>
      </c>
      <c r="G149" s="19">
        <v>917830</v>
      </c>
      <c r="H149" s="19">
        <v>679759</v>
      </c>
      <c r="I149" s="19">
        <v>61668</v>
      </c>
      <c r="J149" s="41" t="e">
        <f>#REF!-'por. przed zmianami'!C149:C156</f>
        <v>#REF!</v>
      </c>
      <c r="K149" s="41" t="e">
        <f>#REF!-'por. przed zmianami'!D149:D156</f>
        <v>#REF!</v>
      </c>
      <c r="L149" s="41" t="e">
        <f>#REF!-'por. przed zmianami'!E149:E156</f>
        <v>#REF!</v>
      </c>
      <c r="M149" s="41"/>
      <c r="N149" s="41" t="e">
        <f>#REF!-'por. przed zmianami'!G149:G156</f>
        <v>#REF!</v>
      </c>
      <c r="O149" s="41" t="e">
        <f>#REF!-'por. przed zmianami'!H149:H156</f>
        <v>#REF!</v>
      </c>
      <c r="P149" s="41" t="e">
        <f>#REF!-'por. przed zmianami'!I149:I156</f>
        <v>#REF!</v>
      </c>
    </row>
    <row r="150" spans="1:16" ht="15" customHeight="1">
      <c r="A150" s="50"/>
      <c r="B150" s="73"/>
      <c r="C150" s="100"/>
      <c r="D150" s="100"/>
      <c r="E150" s="100"/>
      <c r="F150" s="23">
        <v>2024</v>
      </c>
      <c r="G150" s="19">
        <v>0</v>
      </c>
      <c r="H150" s="19">
        <v>0</v>
      </c>
      <c r="I150" s="19">
        <v>0</v>
      </c>
      <c r="J150" s="41" t="e">
        <f>#REF!-'por. przed zmianami'!C150:C157</f>
        <v>#REF!</v>
      </c>
      <c r="K150" s="41" t="e">
        <f>#REF!-'por. przed zmianami'!D150:D157</f>
        <v>#REF!</v>
      </c>
      <c r="L150" s="41" t="e">
        <f>#REF!-'por. przed zmianami'!E150:E157</f>
        <v>#REF!</v>
      </c>
      <c r="M150" s="41"/>
      <c r="N150" s="41" t="e">
        <f>#REF!-'por. przed zmianami'!G150:G157</f>
        <v>#REF!</v>
      </c>
      <c r="O150" s="41" t="e">
        <f>#REF!-'por. przed zmianami'!H150:H157</f>
        <v>#REF!</v>
      </c>
      <c r="P150" s="41" t="e">
        <f>#REF!-'por. przed zmianami'!I150:I157</f>
        <v>#REF!</v>
      </c>
    </row>
    <row r="151" spans="1:16" ht="15.75">
      <c r="A151" s="51"/>
      <c r="B151" s="66"/>
      <c r="C151" s="21">
        <f>C140+C148</f>
        <v>15556836</v>
      </c>
      <c r="D151" s="21">
        <f t="shared" ref="D151:E151" si="21">D140+D148</f>
        <v>12903106</v>
      </c>
      <c r="E151" s="21">
        <f t="shared" si="21"/>
        <v>577268</v>
      </c>
      <c r="F151" s="39" t="s">
        <v>53</v>
      </c>
      <c r="G151" s="25">
        <f>SUM(G140:G150)</f>
        <v>15556839</v>
      </c>
      <c r="H151" s="25">
        <f t="shared" ref="H151:I151" si="22">SUM(H140:H150)</f>
        <v>12903108</v>
      </c>
      <c r="I151" s="25">
        <f t="shared" si="22"/>
        <v>577269</v>
      </c>
      <c r="J151" s="41" t="e">
        <f>#REF!-'por. przed zmianami'!C151:C158</f>
        <v>#REF!</v>
      </c>
      <c r="K151" s="41" t="e">
        <f>#REF!-'por. przed zmianami'!D151:D158</f>
        <v>#REF!</v>
      </c>
      <c r="L151" s="41" t="e">
        <f>#REF!-'por. przed zmianami'!E151:E158</f>
        <v>#REF!</v>
      </c>
      <c r="M151" s="41"/>
      <c r="N151" s="41" t="e">
        <f>#REF!-'por. przed zmianami'!G151:G158</f>
        <v>#REF!</v>
      </c>
      <c r="O151" s="41" t="e">
        <f>#REF!-'por. przed zmianami'!H151:H158</f>
        <v>#REF!</v>
      </c>
      <c r="P151" s="41" t="e">
        <f>#REF!-'por. przed zmianami'!I151:I158</f>
        <v>#REF!</v>
      </c>
    </row>
    <row r="152" spans="1:16" ht="15" customHeight="1">
      <c r="A152" s="54" t="s">
        <v>71</v>
      </c>
      <c r="B152" s="65" t="s">
        <v>27</v>
      </c>
      <c r="C152" s="74">
        <v>11044151</v>
      </c>
      <c r="D152" s="74">
        <v>9058300</v>
      </c>
      <c r="E152" s="74">
        <v>469875</v>
      </c>
      <c r="F152" s="23">
        <v>2014</v>
      </c>
      <c r="G152" s="24">
        <v>0</v>
      </c>
      <c r="H152" s="24">
        <v>0</v>
      </c>
      <c r="I152" s="24">
        <v>0</v>
      </c>
      <c r="J152" s="41" t="e">
        <f>#REF!-'por. przed zmianami'!C152:C159</f>
        <v>#REF!</v>
      </c>
      <c r="K152" s="41" t="e">
        <f>#REF!-'por. przed zmianami'!D152:D159</f>
        <v>#REF!</v>
      </c>
      <c r="L152" s="41" t="e">
        <f>#REF!-'por. przed zmianami'!E152:E159</f>
        <v>#REF!</v>
      </c>
      <c r="M152" s="41"/>
      <c r="N152" s="41" t="e">
        <f>#REF!-'por. przed zmianami'!G152:G159</f>
        <v>#REF!</v>
      </c>
      <c r="O152" s="41" t="e">
        <f>#REF!-'por. przed zmianami'!H152:H159</f>
        <v>#REF!</v>
      </c>
      <c r="P152" s="41" t="e">
        <f>#REF!-'por. przed zmianami'!I152:I159</f>
        <v>#REF!</v>
      </c>
    </row>
    <row r="153" spans="1:16" ht="15" customHeight="1">
      <c r="A153" s="50"/>
      <c r="B153" s="73"/>
      <c r="C153" s="101"/>
      <c r="D153" s="101"/>
      <c r="E153" s="101"/>
      <c r="F153" s="23">
        <v>2015</v>
      </c>
      <c r="G153" s="19">
        <v>3747</v>
      </c>
      <c r="H153" s="19">
        <v>3747</v>
      </c>
      <c r="I153" s="19">
        <v>0</v>
      </c>
      <c r="J153" s="41" t="e">
        <f>#REF!-'por. przed zmianami'!C153:C160</f>
        <v>#REF!</v>
      </c>
      <c r="K153" s="41" t="e">
        <f>#REF!-'por. przed zmianami'!D153:D160</f>
        <v>#REF!</v>
      </c>
      <c r="L153" s="41" t="e">
        <f>#REF!-'por. przed zmianami'!E153:E160</f>
        <v>#REF!</v>
      </c>
      <c r="M153" s="41"/>
      <c r="N153" s="41" t="e">
        <f>#REF!-'por. przed zmianami'!G153:G160</f>
        <v>#REF!</v>
      </c>
      <c r="O153" s="41" t="e">
        <f>#REF!-'por. przed zmianami'!H153:H160</f>
        <v>#REF!</v>
      </c>
      <c r="P153" s="41" t="e">
        <f>#REF!-'por. przed zmianami'!I153:I160</f>
        <v>#REF!</v>
      </c>
    </row>
    <row r="154" spans="1:16" ht="15" customHeight="1">
      <c r="A154" s="50"/>
      <c r="B154" s="73"/>
      <c r="C154" s="101"/>
      <c r="D154" s="101"/>
      <c r="E154" s="101"/>
      <c r="F154" s="23">
        <v>2016</v>
      </c>
      <c r="G154" s="19">
        <v>267082</v>
      </c>
      <c r="H154" s="19">
        <v>252648</v>
      </c>
      <c r="I154" s="19">
        <v>5463</v>
      </c>
      <c r="J154" s="41" t="e">
        <f>#REF!-'por. przed zmianami'!C154:C161</f>
        <v>#REF!</v>
      </c>
      <c r="K154" s="41" t="e">
        <f>#REF!-'por. przed zmianami'!D154:D161</f>
        <v>#REF!</v>
      </c>
      <c r="L154" s="41" t="e">
        <f>#REF!-'por. przed zmianami'!E154:E161</f>
        <v>#REF!</v>
      </c>
      <c r="M154" s="41"/>
      <c r="N154" s="41" t="e">
        <f>#REF!-'por. przed zmianami'!G154:G161</f>
        <v>#REF!</v>
      </c>
      <c r="O154" s="41" t="e">
        <f>#REF!-'por. przed zmianami'!H154:H161</f>
        <v>#REF!</v>
      </c>
      <c r="P154" s="41" t="e">
        <f>#REF!-'por. przed zmianami'!I154:I161</f>
        <v>#REF!</v>
      </c>
    </row>
    <row r="155" spans="1:16" ht="15" customHeight="1">
      <c r="A155" s="50"/>
      <c r="B155" s="73"/>
      <c r="C155" s="101"/>
      <c r="D155" s="101"/>
      <c r="E155" s="101"/>
      <c r="F155" s="23">
        <v>2017</v>
      </c>
      <c r="G155" s="19">
        <v>846194</v>
      </c>
      <c r="H155" s="19">
        <v>748604</v>
      </c>
      <c r="I155" s="19">
        <v>24951</v>
      </c>
      <c r="J155" s="41" t="e">
        <f>#REF!-'por. przed zmianami'!C155:C162</f>
        <v>#REF!</v>
      </c>
      <c r="K155" s="41" t="e">
        <f>#REF!-'por. przed zmianami'!D155:D162</f>
        <v>#REF!</v>
      </c>
      <c r="L155" s="41" t="e">
        <f>#REF!-'por. przed zmianami'!E155:E162</f>
        <v>#REF!</v>
      </c>
      <c r="M155" s="41"/>
      <c r="N155" s="41" t="e">
        <f>#REF!-'por. przed zmianami'!G155:G162</f>
        <v>#REF!</v>
      </c>
      <c r="O155" s="41" t="e">
        <f>#REF!-'por. przed zmianami'!H155:H162</f>
        <v>#REF!</v>
      </c>
      <c r="P155" s="41" t="e">
        <f>#REF!-'por. przed zmianami'!I155:I162</f>
        <v>#REF!</v>
      </c>
    </row>
    <row r="156" spans="1:16" ht="15" customHeight="1">
      <c r="A156" s="50"/>
      <c r="B156" s="73"/>
      <c r="C156" s="101"/>
      <c r="D156" s="101"/>
      <c r="E156" s="101"/>
      <c r="F156" s="23">
        <v>2018</v>
      </c>
      <c r="G156" s="19">
        <v>2050833</v>
      </c>
      <c r="H156" s="19">
        <v>1628343</v>
      </c>
      <c r="I156" s="19">
        <v>61303</v>
      </c>
      <c r="J156" s="41" t="e">
        <f>#REF!-'por. przed zmianami'!C156:C163</f>
        <v>#REF!</v>
      </c>
      <c r="K156" s="41" t="e">
        <f>#REF!-'por. przed zmianami'!D156:D163</f>
        <v>#REF!</v>
      </c>
      <c r="L156" s="41" t="e">
        <f>#REF!-'por. przed zmianami'!E156:E163</f>
        <v>#REF!</v>
      </c>
      <c r="M156" s="41"/>
      <c r="N156" s="41" t="e">
        <f>#REF!-'por. przed zmianami'!G156:G163</f>
        <v>#REF!</v>
      </c>
      <c r="O156" s="41" t="e">
        <f>#REF!-'por. przed zmianami'!H156:H163</f>
        <v>#REF!</v>
      </c>
      <c r="P156" s="41" t="e">
        <f>#REF!-'por. przed zmianami'!I156:I163</f>
        <v>#REF!</v>
      </c>
    </row>
    <row r="157" spans="1:16" ht="15" customHeight="1">
      <c r="A157" s="50"/>
      <c r="B157" s="73"/>
      <c r="C157" s="101"/>
      <c r="D157" s="101"/>
      <c r="E157" s="101"/>
      <c r="F157" s="23">
        <v>2019</v>
      </c>
      <c r="G157" s="19">
        <v>1803336</v>
      </c>
      <c r="H157" s="19">
        <v>1474536</v>
      </c>
      <c r="I157" s="19">
        <v>88755</v>
      </c>
      <c r="J157" s="41" t="e">
        <f>#REF!-'por. przed zmianami'!C157:C164</f>
        <v>#REF!</v>
      </c>
      <c r="K157" s="41" t="e">
        <f>#REF!-'por. przed zmianami'!D157:D164</f>
        <v>#REF!</v>
      </c>
      <c r="L157" s="41" t="e">
        <f>#REF!-'por. przed zmianami'!E157:E164</f>
        <v>#REF!</v>
      </c>
      <c r="M157" s="41"/>
      <c r="N157" s="41" t="e">
        <f>#REF!-'por. przed zmianami'!G157:G164</f>
        <v>#REF!</v>
      </c>
      <c r="O157" s="41" t="e">
        <f>#REF!-'por. przed zmianami'!H157:H164</f>
        <v>#REF!</v>
      </c>
      <c r="P157" s="41" t="e">
        <f>#REF!-'por. przed zmianami'!I157:I164</f>
        <v>#REF!</v>
      </c>
    </row>
    <row r="158" spans="1:16" ht="15" customHeight="1">
      <c r="A158" s="50"/>
      <c r="B158" s="73"/>
      <c r="C158" s="101"/>
      <c r="D158" s="101"/>
      <c r="E158" s="101"/>
      <c r="F158" s="23">
        <v>2020</v>
      </c>
      <c r="G158" s="19">
        <v>1723393</v>
      </c>
      <c r="H158" s="19">
        <v>1460352</v>
      </c>
      <c r="I158" s="19">
        <v>71135</v>
      </c>
      <c r="J158" s="41" t="e">
        <f>#REF!-'por. przed zmianami'!C158:C165</f>
        <v>#REF!</v>
      </c>
      <c r="K158" s="41" t="e">
        <f>#REF!-'por. przed zmianami'!D158:D165</f>
        <v>#REF!</v>
      </c>
      <c r="L158" s="41" t="e">
        <f>#REF!-'por. przed zmianami'!E158:E165</f>
        <v>#REF!</v>
      </c>
      <c r="M158" s="41"/>
      <c r="N158" s="41" t="e">
        <f>#REF!-'por. przed zmianami'!G158:G165</f>
        <v>#REF!</v>
      </c>
      <c r="O158" s="41" t="e">
        <f>#REF!-'por. przed zmianami'!H158:H165</f>
        <v>#REF!</v>
      </c>
      <c r="P158" s="41" t="e">
        <f>#REF!-'por. przed zmianami'!I158:I165</f>
        <v>#REF!</v>
      </c>
    </row>
    <row r="159" spans="1:16" ht="15" customHeight="1">
      <c r="A159" s="50"/>
      <c r="B159" s="73"/>
      <c r="C159" s="102"/>
      <c r="D159" s="102"/>
      <c r="E159" s="102"/>
      <c r="F159" s="23">
        <v>2021</v>
      </c>
      <c r="G159" s="19">
        <v>2135892</v>
      </c>
      <c r="H159" s="19">
        <v>1741218</v>
      </c>
      <c r="I159" s="19">
        <v>88049</v>
      </c>
      <c r="J159" s="41" t="e">
        <f>#REF!-'por. przed zmianami'!C159:C166</f>
        <v>#REF!</v>
      </c>
      <c r="K159" s="41" t="e">
        <f>#REF!-'por. przed zmianami'!D159:D166</f>
        <v>#REF!</v>
      </c>
      <c r="L159" s="41" t="e">
        <f>#REF!-'por. przed zmianami'!E159:E166</f>
        <v>#REF!</v>
      </c>
      <c r="M159" s="41"/>
      <c r="N159" s="41" t="e">
        <f>#REF!-'por. przed zmianami'!G159:G166</f>
        <v>#REF!</v>
      </c>
      <c r="O159" s="41" t="e">
        <f>#REF!-'por. przed zmianami'!H159:H166</f>
        <v>#REF!</v>
      </c>
      <c r="P159" s="41" t="e">
        <f>#REF!-'por. przed zmianami'!I159:I166</f>
        <v>#REF!</v>
      </c>
    </row>
    <row r="160" spans="1:16" ht="15" customHeight="1">
      <c r="A160" s="50"/>
      <c r="B160" s="73"/>
      <c r="C160" s="70">
        <v>349295</v>
      </c>
      <c r="D160" s="70">
        <v>260939</v>
      </c>
      <c r="E160" s="70">
        <v>47495</v>
      </c>
      <c r="F160" s="23">
        <v>2022</v>
      </c>
      <c r="G160" s="19">
        <v>1754679</v>
      </c>
      <c r="H160" s="19">
        <v>1433642</v>
      </c>
      <c r="I160" s="19">
        <v>65341</v>
      </c>
      <c r="J160" s="41" t="e">
        <f>#REF!-'por. przed zmianami'!C160:C167</f>
        <v>#REF!</v>
      </c>
      <c r="K160" s="41" t="e">
        <f>#REF!-'por. przed zmianami'!D160:D167</f>
        <v>#REF!</v>
      </c>
      <c r="L160" s="41" t="e">
        <f>#REF!-'por. przed zmianami'!E160:E167</f>
        <v>#REF!</v>
      </c>
      <c r="M160" s="41"/>
      <c r="N160" s="41" t="e">
        <f>#REF!-'por. przed zmianami'!G160:G167</f>
        <v>#REF!</v>
      </c>
      <c r="O160" s="41" t="e">
        <f>#REF!-'por. przed zmianami'!H160:H167</f>
        <v>#REF!</v>
      </c>
      <c r="P160" s="41" t="e">
        <f>#REF!-'por. przed zmianami'!I160:I167</f>
        <v>#REF!</v>
      </c>
    </row>
    <row r="161" spans="1:16" ht="15" customHeight="1">
      <c r="A161" s="50"/>
      <c r="B161" s="73"/>
      <c r="C161" s="99"/>
      <c r="D161" s="99"/>
      <c r="E161" s="99"/>
      <c r="F161" s="23">
        <v>2023</v>
      </c>
      <c r="G161" s="19">
        <v>808292</v>
      </c>
      <c r="H161" s="19">
        <v>576151</v>
      </c>
      <c r="I161" s="19">
        <v>112373</v>
      </c>
      <c r="J161" s="41" t="e">
        <f>#REF!-'por. przed zmianami'!C161:C168</f>
        <v>#REF!</v>
      </c>
      <c r="K161" s="41" t="e">
        <f>#REF!-'por. przed zmianami'!D161:D168</f>
        <v>#REF!</v>
      </c>
      <c r="L161" s="41" t="e">
        <f>#REF!-'por. przed zmianami'!E161:E168</f>
        <v>#REF!</v>
      </c>
      <c r="M161" s="41"/>
      <c r="N161" s="41" t="e">
        <f>#REF!-'por. przed zmianami'!G161:G168</f>
        <v>#REF!</v>
      </c>
      <c r="O161" s="41" t="e">
        <f>#REF!-'por. przed zmianami'!H161:H168</f>
        <v>#REF!</v>
      </c>
      <c r="P161" s="41" t="e">
        <f>#REF!-'por. przed zmianami'!I161:I168</f>
        <v>#REF!</v>
      </c>
    </row>
    <row r="162" spans="1:16" ht="15" customHeight="1">
      <c r="A162" s="50"/>
      <c r="B162" s="73"/>
      <c r="C162" s="100"/>
      <c r="D162" s="100"/>
      <c r="E162" s="100"/>
      <c r="F162" s="23">
        <v>2024</v>
      </c>
      <c r="G162" s="19">
        <v>0</v>
      </c>
      <c r="H162" s="19">
        <v>0</v>
      </c>
      <c r="I162" s="19">
        <v>0</v>
      </c>
      <c r="J162" s="41" t="e">
        <f>#REF!-'por. przed zmianami'!C162:C169</f>
        <v>#REF!</v>
      </c>
      <c r="K162" s="41" t="e">
        <f>#REF!-'por. przed zmianami'!D162:D169</f>
        <v>#REF!</v>
      </c>
      <c r="L162" s="41" t="e">
        <f>#REF!-'por. przed zmianami'!E162:E169</f>
        <v>#REF!</v>
      </c>
      <c r="M162" s="41"/>
      <c r="N162" s="41" t="e">
        <f>#REF!-'por. przed zmianami'!G162:G169</f>
        <v>#REF!</v>
      </c>
      <c r="O162" s="41" t="e">
        <f>#REF!-'por. przed zmianami'!H162:H169</f>
        <v>#REF!</v>
      </c>
      <c r="P162" s="41" t="e">
        <f>#REF!-'por. przed zmianami'!I162:I169</f>
        <v>#REF!</v>
      </c>
    </row>
    <row r="163" spans="1:16" ht="15.75">
      <c r="A163" s="51"/>
      <c r="B163" s="66"/>
      <c r="C163" s="21">
        <f>C152+C160</f>
        <v>11393446</v>
      </c>
      <c r="D163" s="21">
        <f t="shared" ref="D163:E163" si="23">D152+D160</f>
        <v>9319239</v>
      </c>
      <c r="E163" s="21">
        <f t="shared" si="23"/>
        <v>517370</v>
      </c>
      <c r="F163" s="39" t="s">
        <v>53</v>
      </c>
      <c r="G163" s="25">
        <f>SUM(G152:G162)</f>
        <v>11393448</v>
      </c>
      <c r="H163" s="25">
        <f t="shared" ref="H163:I163" si="24">SUM(H152:H162)</f>
        <v>9319241</v>
      </c>
      <c r="I163" s="25">
        <f t="shared" si="24"/>
        <v>517370</v>
      </c>
      <c r="J163" s="41" t="e">
        <f>#REF!-'por. przed zmianami'!C163:C170</f>
        <v>#REF!</v>
      </c>
      <c r="K163" s="41" t="e">
        <f>#REF!-'por. przed zmianami'!D163:D170</f>
        <v>#REF!</v>
      </c>
      <c r="L163" s="41" t="e">
        <f>#REF!-'por. przed zmianami'!E163:E170</f>
        <v>#REF!</v>
      </c>
      <c r="M163" s="41"/>
      <c r="N163" s="41" t="e">
        <f>#REF!-'por. przed zmianami'!G163:G170</f>
        <v>#REF!</v>
      </c>
      <c r="O163" s="41" t="e">
        <f>#REF!-'por. przed zmianami'!H163:H170</f>
        <v>#REF!</v>
      </c>
      <c r="P163" s="41" t="e">
        <f>#REF!-'por. przed zmianami'!I163:I170</f>
        <v>#REF!</v>
      </c>
    </row>
    <row r="164" spans="1:16" ht="15" customHeight="1">
      <c r="A164" s="54" t="s">
        <v>28</v>
      </c>
      <c r="B164" s="65" t="s">
        <v>29</v>
      </c>
      <c r="C164" s="74">
        <v>5242633</v>
      </c>
      <c r="D164" s="74">
        <v>4192732</v>
      </c>
      <c r="E164" s="74">
        <v>168951</v>
      </c>
      <c r="F164" s="23">
        <v>2014</v>
      </c>
      <c r="G164" s="19">
        <v>0</v>
      </c>
      <c r="H164" s="19">
        <v>0</v>
      </c>
      <c r="I164" s="19">
        <v>0</v>
      </c>
      <c r="J164" s="41" t="e">
        <f>#REF!-'por. przed zmianami'!C164:C171</f>
        <v>#REF!</v>
      </c>
      <c r="K164" s="41" t="e">
        <f>#REF!-'por. przed zmianami'!D164:D171</f>
        <v>#REF!</v>
      </c>
      <c r="L164" s="41" t="e">
        <f>#REF!-'por. przed zmianami'!E164:E171</f>
        <v>#REF!</v>
      </c>
      <c r="M164" s="41"/>
      <c r="N164" s="41" t="e">
        <f>#REF!-'por. przed zmianami'!G164:G171</f>
        <v>#REF!</v>
      </c>
      <c r="O164" s="41" t="e">
        <f>#REF!-'por. przed zmianami'!H164:H171</f>
        <v>#REF!</v>
      </c>
      <c r="P164" s="41" t="e">
        <f>#REF!-'por. przed zmianami'!I164:I171</f>
        <v>#REF!</v>
      </c>
    </row>
    <row r="165" spans="1:16" ht="15" customHeight="1">
      <c r="A165" s="50"/>
      <c r="B165" s="73"/>
      <c r="C165" s="101"/>
      <c r="D165" s="101"/>
      <c r="E165" s="101"/>
      <c r="F165" s="23">
        <v>2015</v>
      </c>
      <c r="G165" s="19">
        <v>37046</v>
      </c>
      <c r="H165" s="19">
        <v>35249</v>
      </c>
      <c r="I165" s="19">
        <v>1770</v>
      </c>
      <c r="J165" s="41" t="e">
        <f>#REF!-'por. przed zmianami'!C165:C172</f>
        <v>#REF!</v>
      </c>
      <c r="K165" s="41" t="e">
        <f>#REF!-'por. przed zmianami'!D165:D172</f>
        <v>#REF!</v>
      </c>
      <c r="L165" s="41" t="e">
        <f>#REF!-'por. przed zmianami'!E165:E172</f>
        <v>#REF!</v>
      </c>
      <c r="M165" s="41"/>
      <c r="N165" s="41" t="e">
        <f>#REF!-'por. przed zmianami'!G165:G172</f>
        <v>#REF!</v>
      </c>
      <c r="O165" s="41" t="e">
        <f>#REF!-'por. przed zmianami'!H165:H172</f>
        <v>#REF!</v>
      </c>
      <c r="P165" s="41" t="e">
        <f>#REF!-'por. przed zmianami'!I165:I172</f>
        <v>#REF!</v>
      </c>
    </row>
    <row r="166" spans="1:16" ht="15" customHeight="1">
      <c r="A166" s="50"/>
      <c r="B166" s="73"/>
      <c r="C166" s="101"/>
      <c r="D166" s="101"/>
      <c r="E166" s="101"/>
      <c r="F166" s="23">
        <v>2016</v>
      </c>
      <c r="G166" s="19">
        <v>340716</v>
      </c>
      <c r="H166" s="19">
        <v>310589</v>
      </c>
      <c r="I166" s="19">
        <v>9459</v>
      </c>
      <c r="J166" s="41" t="e">
        <f>#REF!-'por. przed zmianami'!C166:C173</f>
        <v>#REF!</v>
      </c>
      <c r="K166" s="41" t="e">
        <f>#REF!-'por. przed zmianami'!D166:D173</f>
        <v>#REF!</v>
      </c>
      <c r="L166" s="41" t="e">
        <f>#REF!-'por. przed zmianami'!E166:E173</f>
        <v>#REF!</v>
      </c>
      <c r="M166" s="41"/>
      <c r="N166" s="41" t="e">
        <f>#REF!-'por. przed zmianami'!G166:G173</f>
        <v>#REF!</v>
      </c>
      <c r="O166" s="41" t="e">
        <f>#REF!-'por. przed zmianami'!H166:H173</f>
        <v>#REF!</v>
      </c>
      <c r="P166" s="41" t="e">
        <f>#REF!-'por. przed zmianami'!I166:I173</f>
        <v>#REF!</v>
      </c>
    </row>
    <row r="167" spans="1:16" ht="15" customHeight="1">
      <c r="A167" s="50"/>
      <c r="B167" s="73"/>
      <c r="C167" s="101"/>
      <c r="D167" s="101"/>
      <c r="E167" s="101"/>
      <c r="F167" s="23">
        <v>2017</v>
      </c>
      <c r="G167" s="19">
        <v>463483</v>
      </c>
      <c r="H167" s="19">
        <v>414104</v>
      </c>
      <c r="I167" s="19">
        <v>15904</v>
      </c>
      <c r="J167" s="41" t="e">
        <f>#REF!-'por. przed zmianami'!C167:C174</f>
        <v>#REF!</v>
      </c>
      <c r="K167" s="41" t="e">
        <f>#REF!-'por. przed zmianami'!D167:D174</f>
        <v>#REF!</v>
      </c>
      <c r="L167" s="41" t="e">
        <f>#REF!-'por. przed zmianami'!E167:E174</f>
        <v>#REF!</v>
      </c>
      <c r="M167" s="41"/>
      <c r="N167" s="41" t="e">
        <f>#REF!-'por. przed zmianami'!G167:G174</f>
        <v>#REF!</v>
      </c>
      <c r="O167" s="41" t="e">
        <f>#REF!-'por. przed zmianami'!H167:H174</f>
        <v>#REF!</v>
      </c>
      <c r="P167" s="41" t="e">
        <f>#REF!-'por. przed zmianami'!I167:I174</f>
        <v>#REF!</v>
      </c>
    </row>
    <row r="168" spans="1:16" ht="15" customHeight="1">
      <c r="A168" s="50"/>
      <c r="B168" s="73"/>
      <c r="C168" s="101"/>
      <c r="D168" s="101"/>
      <c r="E168" s="101"/>
      <c r="F168" s="23">
        <v>2018</v>
      </c>
      <c r="G168" s="19">
        <v>977604</v>
      </c>
      <c r="H168" s="19">
        <v>807367</v>
      </c>
      <c r="I168" s="19">
        <v>28833</v>
      </c>
      <c r="J168" s="41" t="e">
        <f>#REF!-'por. przed zmianami'!C168:C175</f>
        <v>#REF!</v>
      </c>
      <c r="K168" s="41" t="e">
        <f>#REF!-'por. przed zmianami'!D168:D175</f>
        <v>#REF!</v>
      </c>
      <c r="L168" s="41" t="e">
        <f>#REF!-'por. przed zmianami'!E168:E175</f>
        <v>#REF!</v>
      </c>
      <c r="M168" s="41"/>
      <c r="N168" s="41" t="e">
        <f>#REF!-'por. przed zmianami'!G168:G175</f>
        <v>#REF!</v>
      </c>
      <c r="O168" s="41" t="e">
        <f>#REF!-'por. przed zmianami'!H168:H175</f>
        <v>#REF!</v>
      </c>
      <c r="P168" s="41" t="e">
        <f>#REF!-'por. przed zmianami'!I168:I175</f>
        <v>#REF!</v>
      </c>
    </row>
    <row r="169" spans="1:16" ht="15" customHeight="1">
      <c r="A169" s="50"/>
      <c r="B169" s="73"/>
      <c r="C169" s="101"/>
      <c r="D169" s="101"/>
      <c r="E169" s="101"/>
      <c r="F169" s="23">
        <v>2019</v>
      </c>
      <c r="G169" s="19">
        <v>923063</v>
      </c>
      <c r="H169" s="19">
        <v>765385</v>
      </c>
      <c r="I169" s="19">
        <v>33547</v>
      </c>
      <c r="J169" s="41" t="e">
        <f>#REF!-'por. przed zmianami'!C169:C176</f>
        <v>#REF!</v>
      </c>
      <c r="K169" s="41" t="e">
        <f>#REF!-'por. przed zmianami'!D169:D176</f>
        <v>#REF!</v>
      </c>
      <c r="L169" s="41" t="e">
        <f>#REF!-'por. przed zmianami'!E169:E176</f>
        <v>#REF!</v>
      </c>
      <c r="M169" s="41"/>
      <c r="N169" s="41" t="e">
        <f>#REF!-'por. przed zmianami'!G169:G176</f>
        <v>#REF!</v>
      </c>
      <c r="O169" s="41" t="e">
        <f>#REF!-'por. przed zmianami'!H169:H176</f>
        <v>#REF!</v>
      </c>
      <c r="P169" s="41" t="e">
        <f>#REF!-'por. przed zmianami'!I169:I176</f>
        <v>#REF!</v>
      </c>
    </row>
    <row r="170" spans="1:16" ht="15" customHeight="1">
      <c r="A170" s="50"/>
      <c r="B170" s="73"/>
      <c r="C170" s="101"/>
      <c r="D170" s="101"/>
      <c r="E170" s="101"/>
      <c r="F170" s="23">
        <v>2020</v>
      </c>
      <c r="G170" s="19">
        <v>827948</v>
      </c>
      <c r="H170" s="19">
        <v>649009</v>
      </c>
      <c r="I170" s="19">
        <v>29271</v>
      </c>
      <c r="J170" s="41" t="e">
        <f>#REF!-'por. przed zmianami'!C170:C177</f>
        <v>#REF!</v>
      </c>
      <c r="K170" s="41" t="e">
        <f>#REF!-'por. przed zmianami'!D170:D177</f>
        <v>#REF!</v>
      </c>
      <c r="L170" s="41" t="e">
        <f>#REF!-'por. przed zmianami'!E170:E177</f>
        <v>#REF!</v>
      </c>
      <c r="M170" s="41"/>
      <c r="N170" s="41" t="e">
        <f>#REF!-'por. przed zmianami'!G170:G177</f>
        <v>#REF!</v>
      </c>
      <c r="O170" s="41" t="e">
        <f>#REF!-'por. przed zmianami'!H170:H177</f>
        <v>#REF!</v>
      </c>
      <c r="P170" s="41" t="e">
        <f>#REF!-'por. przed zmianami'!I170:I177</f>
        <v>#REF!</v>
      </c>
    </row>
    <row r="171" spans="1:16" ht="15" customHeight="1">
      <c r="A171" s="50"/>
      <c r="B171" s="73"/>
      <c r="C171" s="102"/>
      <c r="D171" s="102"/>
      <c r="E171" s="102"/>
      <c r="F171" s="23">
        <v>2021</v>
      </c>
      <c r="G171" s="19">
        <v>827347</v>
      </c>
      <c r="H171" s="19">
        <v>618368</v>
      </c>
      <c r="I171" s="19">
        <v>18492</v>
      </c>
      <c r="J171" s="41" t="e">
        <f>#REF!-'por. przed zmianami'!C171:C178</f>
        <v>#REF!</v>
      </c>
      <c r="K171" s="41" t="e">
        <f>#REF!-'por. przed zmianami'!D171:D178</f>
        <v>#REF!</v>
      </c>
      <c r="L171" s="41" t="e">
        <f>#REF!-'por. przed zmianami'!E171:E178</f>
        <v>#REF!</v>
      </c>
      <c r="M171" s="41"/>
      <c r="N171" s="41" t="e">
        <f>#REF!-'por. przed zmianami'!G171:G178</f>
        <v>#REF!</v>
      </c>
      <c r="O171" s="41" t="e">
        <f>#REF!-'por. przed zmianami'!H171:H178</f>
        <v>#REF!</v>
      </c>
      <c r="P171" s="41" t="e">
        <f>#REF!-'por. przed zmianami'!I171:I178</f>
        <v>#REF!</v>
      </c>
    </row>
    <row r="172" spans="1:16" ht="15" customHeight="1">
      <c r="A172" s="50"/>
      <c r="B172" s="73"/>
      <c r="C172" s="70">
        <v>26644</v>
      </c>
      <c r="D172" s="70">
        <v>16838</v>
      </c>
      <c r="E172" s="70">
        <v>3429</v>
      </c>
      <c r="F172" s="23">
        <v>2022</v>
      </c>
      <c r="G172" s="19">
        <v>692006</v>
      </c>
      <c r="H172" s="19">
        <v>507286</v>
      </c>
      <c r="I172" s="19">
        <v>12044</v>
      </c>
      <c r="J172" s="41" t="e">
        <f>#REF!-'por. przed zmianami'!C172:C179</f>
        <v>#REF!</v>
      </c>
      <c r="K172" s="41" t="e">
        <f>#REF!-'por. przed zmianami'!D172:D179</f>
        <v>#REF!</v>
      </c>
      <c r="L172" s="41" t="e">
        <f>#REF!-'por. przed zmianami'!E172:E179</f>
        <v>#REF!</v>
      </c>
      <c r="M172" s="41"/>
      <c r="N172" s="41" t="e">
        <f>#REF!-'por. przed zmianami'!G172:G179</f>
        <v>#REF!</v>
      </c>
      <c r="O172" s="41" t="e">
        <f>#REF!-'por. przed zmianami'!H172:H179</f>
        <v>#REF!</v>
      </c>
      <c r="P172" s="41" t="e">
        <f>#REF!-'por. przed zmianami'!I172:I179</f>
        <v>#REF!</v>
      </c>
    </row>
    <row r="173" spans="1:16" ht="15" customHeight="1">
      <c r="A173" s="50"/>
      <c r="B173" s="73"/>
      <c r="C173" s="99"/>
      <c r="D173" s="99"/>
      <c r="E173" s="99"/>
      <c r="F173" s="23">
        <v>2023</v>
      </c>
      <c r="G173" s="19">
        <v>180064</v>
      </c>
      <c r="H173" s="19">
        <v>102213</v>
      </c>
      <c r="I173" s="19">
        <v>23060</v>
      </c>
      <c r="J173" s="41" t="e">
        <f>#REF!-'por. przed zmianami'!C173:C180</f>
        <v>#REF!</v>
      </c>
      <c r="K173" s="41" t="e">
        <f>#REF!-'por. przed zmianami'!D173:D180</f>
        <v>#REF!</v>
      </c>
      <c r="L173" s="41" t="e">
        <f>#REF!-'por. przed zmianami'!E173:E180</f>
        <v>#REF!</v>
      </c>
      <c r="M173" s="41"/>
      <c r="N173" s="41" t="e">
        <f>#REF!-'por. przed zmianami'!G173:G180</f>
        <v>#REF!</v>
      </c>
      <c r="O173" s="41" t="e">
        <f>#REF!-'por. przed zmianami'!H173:H180</f>
        <v>#REF!</v>
      </c>
      <c r="P173" s="41" t="e">
        <f>#REF!-'por. przed zmianami'!I173:I180</f>
        <v>#REF!</v>
      </c>
    </row>
    <row r="174" spans="1:16" ht="15" customHeight="1">
      <c r="A174" s="50"/>
      <c r="B174" s="73"/>
      <c r="C174" s="100"/>
      <c r="D174" s="100"/>
      <c r="E174" s="100"/>
      <c r="F174" s="23">
        <v>2024</v>
      </c>
      <c r="G174" s="19">
        <v>0</v>
      </c>
      <c r="H174" s="19">
        <v>0</v>
      </c>
      <c r="I174" s="19">
        <v>0</v>
      </c>
      <c r="J174" s="41" t="e">
        <f>#REF!-'por. przed zmianami'!C174:C181</f>
        <v>#REF!</v>
      </c>
      <c r="K174" s="41" t="e">
        <f>#REF!-'por. przed zmianami'!D174:D181</f>
        <v>#REF!</v>
      </c>
      <c r="L174" s="41" t="e">
        <f>#REF!-'por. przed zmianami'!E174:E181</f>
        <v>#REF!</v>
      </c>
      <c r="M174" s="41"/>
      <c r="N174" s="41" t="e">
        <f>#REF!-'por. przed zmianami'!G174:G181</f>
        <v>#REF!</v>
      </c>
      <c r="O174" s="41" t="e">
        <f>#REF!-'por. przed zmianami'!H174:H181</f>
        <v>#REF!</v>
      </c>
      <c r="P174" s="41" t="e">
        <f>#REF!-'por. przed zmianami'!I174:I181</f>
        <v>#REF!</v>
      </c>
    </row>
    <row r="175" spans="1:16" ht="15.75">
      <c r="A175" s="51"/>
      <c r="B175" s="66"/>
      <c r="C175" s="21">
        <f>C164+C172</f>
        <v>5269277</v>
      </c>
      <c r="D175" s="21">
        <f t="shared" ref="D175:E175" si="25">D164+D172</f>
        <v>4209570</v>
      </c>
      <c r="E175" s="21">
        <f t="shared" si="25"/>
        <v>172380</v>
      </c>
      <c r="F175" s="39" t="s">
        <v>53</v>
      </c>
      <c r="G175" s="25">
        <f>SUM(G164:G174)</f>
        <v>5269277</v>
      </c>
      <c r="H175" s="25">
        <f t="shared" ref="H175:I175" si="26">SUM(H164:H174)</f>
        <v>4209570</v>
      </c>
      <c r="I175" s="25">
        <f t="shared" si="26"/>
        <v>172380</v>
      </c>
      <c r="J175" s="41" t="e">
        <f>#REF!-'por. przed zmianami'!C175:C182</f>
        <v>#REF!</v>
      </c>
      <c r="K175" s="41" t="e">
        <f>#REF!-'por. przed zmianami'!D175:D182</f>
        <v>#REF!</v>
      </c>
      <c r="L175" s="41" t="e">
        <f>#REF!-'por. przed zmianami'!E175:E182</f>
        <v>#REF!</v>
      </c>
      <c r="M175" s="41"/>
      <c r="N175" s="41" t="e">
        <f>#REF!-'por. przed zmianami'!G175:G182</f>
        <v>#REF!</v>
      </c>
      <c r="O175" s="41" t="e">
        <f>#REF!-'por. przed zmianami'!H175:H182</f>
        <v>#REF!</v>
      </c>
      <c r="P175" s="41" t="e">
        <f>#REF!-'por. przed zmianami'!I175:I182</f>
        <v>#REF!</v>
      </c>
    </row>
    <row r="176" spans="1:16" ht="15">
      <c r="A176" s="54" t="s">
        <v>12</v>
      </c>
      <c r="B176" s="65" t="s">
        <v>30</v>
      </c>
      <c r="C176" s="74">
        <v>10532190</v>
      </c>
      <c r="D176" s="74">
        <v>9157080</v>
      </c>
      <c r="E176" s="74">
        <v>377296</v>
      </c>
      <c r="F176" s="23">
        <v>2014</v>
      </c>
      <c r="G176" s="19">
        <v>0</v>
      </c>
      <c r="H176" s="19">
        <v>0</v>
      </c>
      <c r="I176" s="19">
        <v>0</v>
      </c>
      <c r="J176" s="41" t="e">
        <f>#REF!-'por. przed zmianami'!C176:C183</f>
        <v>#REF!</v>
      </c>
      <c r="K176" s="41" t="e">
        <f>#REF!-'por. przed zmianami'!D176:D183</f>
        <v>#REF!</v>
      </c>
      <c r="L176" s="41" t="e">
        <f>#REF!-'por. przed zmianami'!E176:E183</f>
        <v>#REF!</v>
      </c>
      <c r="M176" s="41"/>
      <c r="N176" s="41" t="e">
        <f>#REF!-'por. przed zmianami'!G176:G183</f>
        <v>#REF!</v>
      </c>
      <c r="O176" s="41" t="e">
        <f>#REF!-'por. przed zmianami'!H176:H183</f>
        <v>#REF!</v>
      </c>
      <c r="P176" s="41" t="e">
        <f>#REF!-'por. przed zmianami'!I176:I183</f>
        <v>#REF!</v>
      </c>
    </row>
    <row r="177" spans="1:16" ht="15">
      <c r="A177" s="50"/>
      <c r="B177" s="73"/>
      <c r="C177" s="101"/>
      <c r="D177" s="101"/>
      <c r="E177" s="101"/>
      <c r="F177" s="23">
        <v>2015</v>
      </c>
      <c r="G177" s="19">
        <v>12375</v>
      </c>
      <c r="H177" s="19">
        <v>12375</v>
      </c>
      <c r="I177" s="19">
        <v>0</v>
      </c>
      <c r="J177" s="41" t="e">
        <f>#REF!-'por. przed zmianami'!C177:C184</f>
        <v>#REF!</v>
      </c>
      <c r="K177" s="41" t="e">
        <f>#REF!-'por. przed zmianami'!D177:D184</f>
        <v>#REF!</v>
      </c>
      <c r="L177" s="41" t="e">
        <f>#REF!-'por. przed zmianami'!E177:E184</f>
        <v>#REF!</v>
      </c>
      <c r="M177" s="41"/>
      <c r="N177" s="41" t="e">
        <f>#REF!-'por. przed zmianami'!G177:G184</f>
        <v>#REF!</v>
      </c>
      <c r="O177" s="41" t="e">
        <f>#REF!-'por. przed zmianami'!H177:H184</f>
        <v>#REF!</v>
      </c>
      <c r="P177" s="41" t="e">
        <f>#REF!-'por. przed zmianami'!I177:I184</f>
        <v>#REF!</v>
      </c>
    </row>
    <row r="178" spans="1:16" ht="15">
      <c r="A178" s="50"/>
      <c r="B178" s="73"/>
      <c r="C178" s="101"/>
      <c r="D178" s="101"/>
      <c r="E178" s="101"/>
      <c r="F178" s="23">
        <v>2016</v>
      </c>
      <c r="G178" s="19">
        <v>169001</v>
      </c>
      <c r="H178" s="19">
        <v>141760</v>
      </c>
      <c r="I178" s="19">
        <v>14720</v>
      </c>
      <c r="J178" s="41" t="e">
        <f>#REF!-'por. przed zmianami'!C178:C185</f>
        <v>#REF!</v>
      </c>
      <c r="K178" s="41" t="e">
        <f>#REF!-'por. przed zmianami'!D178:D185</f>
        <v>#REF!</v>
      </c>
      <c r="L178" s="41" t="e">
        <f>#REF!-'por. przed zmianami'!E178:E185</f>
        <v>#REF!</v>
      </c>
      <c r="M178" s="41"/>
      <c r="N178" s="41" t="e">
        <f>#REF!-'por. przed zmianami'!G178:G185</f>
        <v>#REF!</v>
      </c>
      <c r="O178" s="41" t="e">
        <f>#REF!-'por. przed zmianami'!H178:H185</f>
        <v>#REF!</v>
      </c>
      <c r="P178" s="41" t="e">
        <f>#REF!-'por. przed zmianami'!I178:I185</f>
        <v>#REF!</v>
      </c>
    </row>
    <row r="179" spans="1:16" ht="15">
      <c r="A179" s="50"/>
      <c r="B179" s="73"/>
      <c r="C179" s="101"/>
      <c r="D179" s="101"/>
      <c r="E179" s="101"/>
      <c r="F179" s="23">
        <v>2017</v>
      </c>
      <c r="G179" s="19">
        <v>1074630</v>
      </c>
      <c r="H179" s="19">
        <v>961058</v>
      </c>
      <c r="I179" s="19">
        <v>51082</v>
      </c>
      <c r="J179" s="41" t="e">
        <f>#REF!-'por. przed zmianami'!C179:C186</f>
        <v>#REF!</v>
      </c>
      <c r="K179" s="41" t="e">
        <f>#REF!-'por. przed zmianami'!D179:D186</f>
        <v>#REF!</v>
      </c>
      <c r="L179" s="41" t="e">
        <f>#REF!-'por. przed zmianami'!E179:E186</f>
        <v>#REF!</v>
      </c>
      <c r="M179" s="41"/>
      <c r="N179" s="41" t="e">
        <f>#REF!-'por. przed zmianami'!G179:G186</f>
        <v>#REF!</v>
      </c>
      <c r="O179" s="41" t="e">
        <f>#REF!-'por. przed zmianami'!H179:H186</f>
        <v>#REF!</v>
      </c>
      <c r="P179" s="41" t="e">
        <f>#REF!-'por. przed zmianami'!I179:I186</f>
        <v>#REF!</v>
      </c>
    </row>
    <row r="180" spans="1:16" ht="15">
      <c r="A180" s="50"/>
      <c r="B180" s="73"/>
      <c r="C180" s="101"/>
      <c r="D180" s="101"/>
      <c r="E180" s="101"/>
      <c r="F180" s="23">
        <v>2018</v>
      </c>
      <c r="G180" s="19">
        <v>2174079</v>
      </c>
      <c r="H180" s="19">
        <v>1855226</v>
      </c>
      <c r="I180" s="19">
        <v>84114</v>
      </c>
      <c r="J180" s="41" t="e">
        <f>#REF!-'por. przed zmianami'!C180:C187</f>
        <v>#REF!</v>
      </c>
      <c r="K180" s="41" t="e">
        <f>#REF!-'por. przed zmianami'!D180:D187</f>
        <v>#REF!</v>
      </c>
      <c r="L180" s="41" t="e">
        <f>#REF!-'por. przed zmianami'!E180:E187</f>
        <v>#REF!</v>
      </c>
      <c r="M180" s="41"/>
      <c r="N180" s="41" t="e">
        <f>#REF!-'por. przed zmianami'!G180:G187</f>
        <v>#REF!</v>
      </c>
      <c r="O180" s="41" t="e">
        <f>#REF!-'por. przed zmianami'!H180:H187</f>
        <v>#REF!</v>
      </c>
      <c r="P180" s="41" t="e">
        <f>#REF!-'por. przed zmianami'!I180:I187</f>
        <v>#REF!</v>
      </c>
    </row>
    <row r="181" spans="1:16" ht="15">
      <c r="A181" s="50"/>
      <c r="B181" s="73"/>
      <c r="C181" s="101"/>
      <c r="D181" s="101"/>
      <c r="E181" s="101"/>
      <c r="F181" s="23">
        <v>2019</v>
      </c>
      <c r="G181" s="19">
        <v>1927009</v>
      </c>
      <c r="H181" s="19">
        <v>1672456</v>
      </c>
      <c r="I181" s="19">
        <v>62201</v>
      </c>
      <c r="J181" s="41" t="e">
        <f>#REF!-'por. przed zmianami'!C181:C188</f>
        <v>#REF!</v>
      </c>
      <c r="K181" s="41" t="e">
        <f>#REF!-'por. przed zmianami'!D181:D188</f>
        <v>#REF!</v>
      </c>
      <c r="L181" s="41" t="e">
        <f>#REF!-'por. przed zmianami'!E181:E188</f>
        <v>#REF!</v>
      </c>
      <c r="M181" s="41"/>
      <c r="N181" s="41" t="e">
        <f>#REF!-'por. przed zmianami'!G181:G188</f>
        <v>#REF!</v>
      </c>
      <c r="O181" s="41" t="e">
        <f>#REF!-'por. przed zmianami'!H181:H188</f>
        <v>#REF!</v>
      </c>
      <c r="P181" s="41" t="e">
        <f>#REF!-'por. przed zmianami'!I181:I188</f>
        <v>#REF!</v>
      </c>
    </row>
    <row r="182" spans="1:16" ht="15">
      <c r="A182" s="50"/>
      <c r="B182" s="73"/>
      <c r="C182" s="101"/>
      <c r="D182" s="101"/>
      <c r="E182" s="101"/>
      <c r="F182" s="23">
        <v>2020</v>
      </c>
      <c r="G182" s="19">
        <v>1715292</v>
      </c>
      <c r="H182" s="19">
        <v>1505137</v>
      </c>
      <c r="I182" s="19">
        <v>62840</v>
      </c>
      <c r="J182" s="41" t="e">
        <f>#REF!-'por. przed zmianami'!C182:C189</f>
        <v>#REF!</v>
      </c>
      <c r="K182" s="41" t="e">
        <f>#REF!-'por. przed zmianami'!D182:D189</f>
        <v>#REF!</v>
      </c>
      <c r="L182" s="41" t="e">
        <f>#REF!-'por. przed zmianami'!E182:E189</f>
        <v>#REF!</v>
      </c>
      <c r="M182" s="41"/>
      <c r="N182" s="41" t="e">
        <f>#REF!-'por. przed zmianami'!G182:G189</f>
        <v>#REF!</v>
      </c>
      <c r="O182" s="41" t="e">
        <f>#REF!-'por. przed zmianami'!H182:H189</f>
        <v>#REF!</v>
      </c>
      <c r="P182" s="41" t="e">
        <f>#REF!-'por. przed zmianami'!I182:I189</f>
        <v>#REF!</v>
      </c>
    </row>
    <row r="183" spans="1:16" ht="15">
      <c r="A183" s="50"/>
      <c r="B183" s="73"/>
      <c r="C183" s="102"/>
      <c r="D183" s="102"/>
      <c r="E183" s="102"/>
      <c r="F183" s="23">
        <v>2021</v>
      </c>
      <c r="G183" s="19">
        <v>1785694</v>
      </c>
      <c r="H183" s="19">
        <v>1551420</v>
      </c>
      <c r="I183" s="19">
        <v>55843</v>
      </c>
      <c r="J183" s="41" t="e">
        <f>#REF!-'por. przed zmianami'!C183:C190</f>
        <v>#REF!</v>
      </c>
      <c r="K183" s="41" t="e">
        <f>#REF!-'por. przed zmianami'!D183:D190</f>
        <v>#REF!</v>
      </c>
      <c r="L183" s="41" t="e">
        <f>#REF!-'por. przed zmianami'!E183:E190</f>
        <v>#REF!</v>
      </c>
      <c r="M183" s="41"/>
      <c r="N183" s="41" t="e">
        <f>#REF!-'por. przed zmianami'!G183:G190</f>
        <v>#REF!</v>
      </c>
      <c r="O183" s="41" t="e">
        <f>#REF!-'por. przed zmianami'!H183:H190</f>
        <v>#REF!</v>
      </c>
      <c r="P183" s="41" t="e">
        <f>#REF!-'por. przed zmianami'!I183:I190</f>
        <v>#REF!</v>
      </c>
    </row>
    <row r="184" spans="1:16" ht="15">
      <c r="A184" s="50"/>
      <c r="B184" s="73"/>
      <c r="C184" s="70">
        <v>273976</v>
      </c>
      <c r="D184" s="70">
        <v>234797</v>
      </c>
      <c r="E184" s="70">
        <v>14494</v>
      </c>
      <c r="F184" s="23">
        <v>2022</v>
      </c>
      <c r="G184" s="19">
        <v>1673197</v>
      </c>
      <c r="H184" s="19">
        <v>1468657</v>
      </c>
      <c r="I184" s="19">
        <v>35627</v>
      </c>
      <c r="J184" s="41" t="e">
        <f>#REF!-'por. przed zmianami'!C184:C191</f>
        <v>#REF!</v>
      </c>
      <c r="K184" s="41" t="e">
        <f>#REF!-'por. przed zmianami'!D184:D191</f>
        <v>#REF!</v>
      </c>
      <c r="L184" s="41" t="e">
        <f>#REF!-'por. przed zmianami'!E184:E191</f>
        <v>#REF!</v>
      </c>
      <c r="M184" s="41"/>
      <c r="N184" s="41" t="e">
        <f>#REF!-'por. przed zmianami'!G184:G191</f>
        <v>#REF!</v>
      </c>
      <c r="O184" s="41" t="e">
        <f>#REF!-'por. przed zmianami'!H184:H191</f>
        <v>#REF!</v>
      </c>
      <c r="P184" s="41" t="e">
        <f>#REF!-'por. przed zmianami'!I184:I191</f>
        <v>#REF!</v>
      </c>
    </row>
    <row r="185" spans="1:16" ht="15">
      <c r="A185" s="50"/>
      <c r="B185" s="73"/>
      <c r="C185" s="99"/>
      <c r="D185" s="99"/>
      <c r="E185" s="99"/>
      <c r="F185" s="23">
        <v>2023</v>
      </c>
      <c r="G185" s="19">
        <v>274889</v>
      </c>
      <c r="H185" s="19">
        <v>223788</v>
      </c>
      <c r="I185" s="19">
        <v>25363</v>
      </c>
      <c r="J185" s="41" t="e">
        <f>#REF!-'por. przed zmianami'!C185:C192</f>
        <v>#REF!</v>
      </c>
      <c r="K185" s="41" t="e">
        <f>#REF!-'por. przed zmianami'!D185:D192</f>
        <v>#REF!</v>
      </c>
      <c r="L185" s="41" t="e">
        <f>#REF!-'por. przed zmianami'!E185:E192</f>
        <v>#REF!</v>
      </c>
      <c r="M185" s="41"/>
      <c r="N185" s="41" t="e">
        <f>#REF!-'por. przed zmianami'!G185:G192</f>
        <v>#REF!</v>
      </c>
      <c r="O185" s="41" t="e">
        <f>#REF!-'por. przed zmianami'!H185:H192</f>
        <v>#REF!</v>
      </c>
      <c r="P185" s="41" t="e">
        <f>#REF!-'por. przed zmianami'!I185:I192</f>
        <v>#REF!</v>
      </c>
    </row>
    <row r="186" spans="1:16" ht="15">
      <c r="A186" s="50"/>
      <c r="B186" s="73"/>
      <c r="C186" s="100"/>
      <c r="D186" s="100"/>
      <c r="E186" s="100"/>
      <c r="F186" s="23">
        <v>2024</v>
      </c>
      <c r="G186" s="19">
        <v>0</v>
      </c>
      <c r="H186" s="19">
        <v>0</v>
      </c>
      <c r="I186" s="19">
        <v>0</v>
      </c>
      <c r="J186" s="41" t="e">
        <f>#REF!-'por. przed zmianami'!C186:C193</f>
        <v>#REF!</v>
      </c>
      <c r="K186" s="41" t="e">
        <f>#REF!-'por. przed zmianami'!D186:D193</f>
        <v>#REF!</v>
      </c>
      <c r="L186" s="41" t="e">
        <f>#REF!-'por. przed zmianami'!E186:E193</f>
        <v>#REF!</v>
      </c>
      <c r="M186" s="41"/>
      <c r="N186" s="41" t="e">
        <f>#REF!-'por. przed zmianami'!G186:G193</f>
        <v>#REF!</v>
      </c>
      <c r="O186" s="41" t="e">
        <f>#REF!-'por. przed zmianami'!H186:H193</f>
        <v>#REF!</v>
      </c>
      <c r="P186" s="41" t="e">
        <f>#REF!-'por. przed zmianami'!I186:I193</f>
        <v>#REF!</v>
      </c>
    </row>
    <row r="187" spans="1:16" ht="15.75">
      <c r="A187" s="51"/>
      <c r="B187" s="66"/>
      <c r="C187" s="21">
        <f>C176+C184</f>
        <v>10806166</v>
      </c>
      <c r="D187" s="21">
        <f t="shared" ref="D187:E187" si="27">D176+D184</f>
        <v>9391877</v>
      </c>
      <c r="E187" s="21">
        <f t="shared" si="27"/>
        <v>391790</v>
      </c>
      <c r="F187" s="39" t="s">
        <v>53</v>
      </c>
      <c r="G187" s="25">
        <f>SUM(G176:G186)</f>
        <v>10806166</v>
      </c>
      <c r="H187" s="25">
        <f t="shared" ref="H187:I187" si="28">SUM(H176:H186)</f>
        <v>9391877</v>
      </c>
      <c r="I187" s="25">
        <f t="shared" si="28"/>
        <v>391790</v>
      </c>
      <c r="J187" s="41" t="e">
        <f>#REF!-'por. przed zmianami'!C187:C194</f>
        <v>#REF!</v>
      </c>
      <c r="K187" s="41" t="e">
        <f>#REF!-'por. przed zmianami'!D187:D194</f>
        <v>#REF!</v>
      </c>
      <c r="L187" s="41" t="e">
        <f>#REF!-'por. przed zmianami'!E187:E194</f>
        <v>#REF!</v>
      </c>
      <c r="M187" s="41"/>
      <c r="N187" s="41" t="e">
        <f>#REF!-'por. przed zmianami'!G187:G194</f>
        <v>#REF!</v>
      </c>
      <c r="O187" s="41" t="e">
        <f>#REF!-'por. przed zmianami'!H187:H194</f>
        <v>#REF!</v>
      </c>
      <c r="P187" s="41" t="e">
        <f>#REF!-'por. przed zmianami'!I187:I194</f>
        <v>#REF!</v>
      </c>
    </row>
    <row r="188" spans="1:16" ht="15">
      <c r="A188" s="54" t="s">
        <v>31</v>
      </c>
      <c r="B188" s="65" t="s">
        <v>32</v>
      </c>
      <c r="C188" s="70">
        <v>6271224</v>
      </c>
      <c r="D188" s="70">
        <v>5344154</v>
      </c>
      <c r="E188" s="70">
        <v>209572</v>
      </c>
      <c r="F188" s="23">
        <v>2014</v>
      </c>
      <c r="G188" s="19">
        <v>0</v>
      </c>
      <c r="H188" s="19">
        <v>0</v>
      </c>
      <c r="I188" s="19">
        <v>0</v>
      </c>
      <c r="J188" s="41" t="e">
        <f>#REF!-'por. przed zmianami'!C188:C195</f>
        <v>#REF!</v>
      </c>
      <c r="K188" s="41" t="e">
        <f>#REF!-'por. przed zmianami'!D188:D195</f>
        <v>#REF!</v>
      </c>
      <c r="L188" s="41" t="e">
        <f>#REF!-'por. przed zmianami'!E188:E195</f>
        <v>#REF!</v>
      </c>
      <c r="M188" s="41"/>
      <c r="N188" s="41" t="e">
        <f>#REF!-'por. przed zmianami'!G188:G195</f>
        <v>#REF!</v>
      </c>
      <c r="O188" s="41" t="e">
        <f>#REF!-'por. przed zmianami'!H188:H195</f>
        <v>#REF!</v>
      </c>
      <c r="P188" s="41" t="e">
        <f>#REF!-'por. przed zmianami'!I188:I195</f>
        <v>#REF!</v>
      </c>
    </row>
    <row r="189" spans="1:16" ht="15">
      <c r="A189" s="50"/>
      <c r="B189" s="73"/>
      <c r="C189" s="99"/>
      <c r="D189" s="99"/>
      <c r="E189" s="99"/>
      <c r="F189" s="23">
        <v>2015</v>
      </c>
      <c r="G189" s="19">
        <v>1522</v>
      </c>
      <c r="H189" s="19">
        <v>1290</v>
      </c>
      <c r="I189" s="19">
        <v>0</v>
      </c>
      <c r="J189" s="41" t="e">
        <f>#REF!-'por. przed zmianami'!C189:C196</f>
        <v>#REF!</v>
      </c>
      <c r="K189" s="41" t="e">
        <f>#REF!-'por. przed zmianami'!D189:D196</f>
        <v>#REF!</v>
      </c>
      <c r="L189" s="41" t="e">
        <f>#REF!-'por. przed zmianami'!E189:E196</f>
        <v>#REF!</v>
      </c>
      <c r="M189" s="41"/>
      <c r="N189" s="41" t="e">
        <f>#REF!-'por. przed zmianami'!G189:G196</f>
        <v>#REF!</v>
      </c>
      <c r="O189" s="41" t="e">
        <f>#REF!-'por. przed zmianami'!H189:H196</f>
        <v>#REF!</v>
      </c>
      <c r="P189" s="41" t="e">
        <f>#REF!-'por. przed zmianami'!I189:I196</f>
        <v>#REF!</v>
      </c>
    </row>
    <row r="190" spans="1:16" ht="15">
      <c r="A190" s="50"/>
      <c r="B190" s="73"/>
      <c r="C190" s="99"/>
      <c r="D190" s="99"/>
      <c r="E190" s="99"/>
      <c r="F190" s="23">
        <v>2016</v>
      </c>
      <c r="G190" s="19">
        <v>127177</v>
      </c>
      <c r="H190" s="19">
        <v>113664</v>
      </c>
      <c r="I190" s="19">
        <v>10804</v>
      </c>
      <c r="J190" s="41" t="e">
        <f>#REF!-'por. przed zmianami'!C190:C197</f>
        <v>#REF!</v>
      </c>
      <c r="K190" s="41" t="e">
        <f>#REF!-'por. przed zmianami'!D190:D197</f>
        <v>#REF!</v>
      </c>
      <c r="L190" s="41" t="e">
        <f>#REF!-'por. przed zmianami'!E190:E197</f>
        <v>#REF!</v>
      </c>
      <c r="M190" s="41"/>
      <c r="N190" s="41" t="e">
        <f>#REF!-'por. przed zmianami'!G190:G197</f>
        <v>#REF!</v>
      </c>
      <c r="O190" s="41" t="e">
        <f>#REF!-'por. przed zmianami'!H190:H197</f>
        <v>#REF!</v>
      </c>
      <c r="P190" s="41" t="e">
        <f>#REF!-'por. przed zmianami'!I190:I197</f>
        <v>#REF!</v>
      </c>
    </row>
    <row r="191" spans="1:16" ht="15">
      <c r="A191" s="50"/>
      <c r="B191" s="73"/>
      <c r="C191" s="99"/>
      <c r="D191" s="99"/>
      <c r="E191" s="99"/>
      <c r="F191" s="23">
        <v>2017</v>
      </c>
      <c r="G191" s="19">
        <v>269099</v>
      </c>
      <c r="H191" s="19">
        <v>246397</v>
      </c>
      <c r="I191" s="19">
        <v>6071</v>
      </c>
      <c r="J191" s="41" t="e">
        <f>#REF!-'por. przed zmianami'!C191:C198</f>
        <v>#REF!</v>
      </c>
      <c r="K191" s="41" t="e">
        <f>#REF!-'por. przed zmianami'!D191:D198</f>
        <v>#REF!</v>
      </c>
      <c r="L191" s="41" t="e">
        <f>#REF!-'por. przed zmianami'!E191:E198</f>
        <v>#REF!</v>
      </c>
      <c r="M191" s="41"/>
      <c r="N191" s="41" t="e">
        <f>#REF!-'por. przed zmianami'!G191:G198</f>
        <v>#REF!</v>
      </c>
      <c r="O191" s="41" t="e">
        <f>#REF!-'por. przed zmianami'!H191:H198</f>
        <v>#REF!</v>
      </c>
      <c r="P191" s="41" t="e">
        <f>#REF!-'por. przed zmianami'!I191:I198</f>
        <v>#REF!</v>
      </c>
    </row>
    <row r="192" spans="1:16" ht="15">
      <c r="A192" s="50"/>
      <c r="B192" s="73"/>
      <c r="C192" s="99"/>
      <c r="D192" s="99"/>
      <c r="E192" s="99"/>
      <c r="F192" s="23">
        <v>2018</v>
      </c>
      <c r="G192" s="19">
        <v>784591</v>
      </c>
      <c r="H192" s="19">
        <v>683976</v>
      </c>
      <c r="I192" s="19">
        <v>18107</v>
      </c>
      <c r="J192" s="41" t="e">
        <f>#REF!-'por. przed zmianami'!C192:C199</f>
        <v>#REF!</v>
      </c>
      <c r="K192" s="41" t="e">
        <f>#REF!-'por. przed zmianami'!D192:D199</f>
        <v>#REF!</v>
      </c>
      <c r="L192" s="41" t="e">
        <f>#REF!-'por. przed zmianami'!E192:E199</f>
        <v>#REF!</v>
      </c>
      <c r="M192" s="41"/>
      <c r="N192" s="41" t="e">
        <f>#REF!-'por. przed zmianami'!G192:G199</f>
        <v>#REF!</v>
      </c>
      <c r="O192" s="41" t="e">
        <f>#REF!-'por. przed zmianami'!H192:H199</f>
        <v>#REF!</v>
      </c>
      <c r="P192" s="41" t="e">
        <f>#REF!-'por. przed zmianami'!I192:I199</f>
        <v>#REF!</v>
      </c>
    </row>
    <row r="193" spans="1:16" ht="15">
      <c r="A193" s="50"/>
      <c r="B193" s="73"/>
      <c r="C193" s="99"/>
      <c r="D193" s="99"/>
      <c r="E193" s="99"/>
      <c r="F193" s="23">
        <v>2019</v>
      </c>
      <c r="G193" s="19">
        <v>1375975</v>
      </c>
      <c r="H193" s="19">
        <v>1181625</v>
      </c>
      <c r="I193" s="19">
        <v>60934</v>
      </c>
      <c r="J193" s="41" t="e">
        <f>#REF!-'por. przed zmianami'!C193:C200</f>
        <v>#REF!</v>
      </c>
      <c r="K193" s="41" t="e">
        <f>#REF!-'por. przed zmianami'!D193:D200</f>
        <v>#REF!</v>
      </c>
      <c r="L193" s="41" t="e">
        <f>#REF!-'por. przed zmianami'!E193:E200</f>
        <v>#REF!</v>
      </c>
      <c r="M193" s="41"/>
      <c r="N193" s="41" t="e">
        <f>#REF!-'por. przed zmianami'!G193:G200</f>
        <v>#REF!</v>
      </c>
      <c r="O193" s="41" t="e">
        <f>#REF!-'por. przed zmianami'!H193:H200</f>
        <v>#REF!</v>
      </c>
      <c r="P193" s="41" t="e">
        <f>#REF!-'por. przed zmianami'!I193:I200</f>
        <v>#REF!</v>
      </c>
    </row>
    <row r="194" spans="1:16" ht="15">
      <c r="A194" s="50"/>
      <c r="B194" s="73"/>
      <c r="C194" s="99"/>
      <c r="D194" s="99"/>
      <c r="E194" s="99"/>
      <c r="F194" s="23">
        <v>2020</v>
      </c>
      <c r="G194" s="19">
        <v>1206006</v>
      </c>
      <c r="H194" s="19">
        <v>1024730</v>
      </c>
      <c r="I194" s="19">
        <v>29316</v>
      </c>
      <c r="J194" s="41" t="e">
        <f>#REF!-'por. przed zmianami'!C194:C201</f>
        <v>#REF!</v>
      </c>
      <c r="K194" s="41" t="e">
        <f>#REF!-'por. przed zmianami'!D194:D201</f>
        <v>#REF!</v>
      </c>
      <c r="L194" s="41" t="e">
        <f>#REF!-'por. przed zmianami'!E194:E201</f>
        <v>#REF!</v>
      </c>
      <c r="M194" s="41"/>
      <c r="N194" s="41" t="e">
        <f>#REF!-'por. przed zmianami'!G194:G201</f>
        <v>#REF!</v>
      </c>
      <c r="O194" s="41" t="e">
        <f>#REF!-'por. przed zmianami'!H194:H201</f>
        <v>#REF!</v>
      </c>
      <c r="P194" s="41" t="e">
        <f>#REF!-'por. przed zmianami'!I194:I201</f>
        <v>#REF!</v>
      </c>
    </row>
    <row r="195" spans="1:16" ht="15">
      <c r="A195" s="50"/>
      <c r="B195" s="73"/>
      <c r="C195" s="100"/>
      <c r="D195" s="100"/>
      <c r="E195" s="100"/>
      <c r="F195" s="23">
        <v>2021</v>
      </c>
      <c r="G195" s="19">
        <v>1269191</v>
      </c>
      <c r="H195" s="19">
        <v>1072768</v>
      </c>
      <c r="I195" s="19">
        <v>28360</v>
      </c>
      <c r="J195" s="41" t="e">
        <f>#REF!-'por. przed zmianami'!C195:C202</f>
        <v>#REF!</v>
      </c>
      <c r="K195" s="41" t="e">
        <f>#REF!-'por. przed zmianami'!D195:D202</f>
        <v>#REF!</v>
      </c>
      <c r="L195" s="41" t="e">
        <f>#REF!-'por. przed zmianami'!E195:E202</f>
        <v>#REF!</v>
      </c>
      <c r="M195" s="41"/>
      <c r="N195" s="41" t="e">
        <f>#REF!-'por. przed zmianami'!G195:G202</f>
        <v>#REF!</v>
      </c>
      <c r="O195" s="41" t="e">
        <f>#REF!-'por. przed zmianami'!H195:H202</f>
        <v>#REF!</v>
      </c>
      <c r="P195" s="41" t="e">
        <f>#REF!-'por. przed zmianami'!I195:I202</f>
        <v>#REF!</v>
      </c>
    </row>
    <row r="196" spans="1:16" ht="15">
      <c r="A196" s="50"/>
      <c r="B196" s="73"/>
      <c r="C196" s="70">
        <v>125393</v>
      </c>
      <c r="D196" s="70">
        <v>97958</v>
      </c>
      <c r="E196" s="70">
        <v>14317</v>
      </c>
      <c r="F196" s="23">
        <v>2022</v>
      </c>
      <c r="G196" s="19">
        <v>981982</v>
      </c>
      <c r="H196" s="19">
        <v>830339</v>
      </c>
      <c r="I196" s="19">
        <v>21564</v>
      </c>
      <c r="J196" s="41" t="e">
        <f>#REF!-'por. przed zmianami'!C196:C203</f>
        <v>#REF!</v>
      </c>
      <c r="K196" s="41" t="e">
        <f>#REF!-'por. przed zmianami'!D196:D203</f>
        <v>#REF!</v>
      </c>
      <c r="L196" s="41" t="e">
        <f>#REF!-'por. przed zmianami'!E196:E203</f>
        <v>#REF!</v>
      </c>
      <c r="M196" s="41"/>
      <c r="N196" s="41" t="e">
        <f>#REF!-'por. przed zmianami'!G196:G203</f>
        <v>#REF!</v>
      </c>
      <c r="O196" s="41" t="e">
        <f>#REF!-'por. przed zmianami'!H196:H203</f>
        <v>#REF!</v>
      </c>
      <c r="P196" s="41" t="e">
        <f>#REF!-'por. przed zmianami'!I196:I203</f>
        <v>#REF!</v>
      </c>
    </row>
    <row r="197" spans="1:16" ht="15">
      <c r="A197" s="50"/>
      <c r="B197" s="73"/>
      <c r="C197" s="99"/>
      <c r="D197" s="99"/>
      <c r="E197" s="99"/>
      <c r="F197" s="23">
        <v>2023</v>
      </c>
      <c r="G197" s="19">
        <v>381109</v>
      </c>
      <c r="H197" s="19">
        <v>287354</v>
      </c>
      <c r="I197" s="19">
        <v>48737</v>
      </c>
      <c r="J197" s="41" t="e">
        <f>#REF!-'por. przed zmianami'!C197:C204</f>
        <v>#REF!</v>
      </c>
      <c r="K197" s="41" t="e">
        <f>#REF!-'por. przed zmianami'!D197:D204</f>
        <v>#REF!</v>
      </c>
      <c r="L197" s="41" t="e">
        <f>#REF!-'por. przed zmianami'!E197:E204</f>
        <v>#REF!</v>
      </c>
      <c r="M197" s="41"/>
      <c r="N197" s="41" t="e">
        <f>#REF!-'por. przed zmianami'!G197:G204</f>
        <v>#REF!</v>
      </c>
      <c r="O197" s="41" t="e">
        <f>#REF!-'por. przed zmianami'!H197:H204</f>
        <v>#REF!</v>
      </c>
      <c r="P197" s="41" t="e">
        <f>#REF!-'por. przed zmianami'!I197:I204</f>
        <v>#REF!</v>
      </c>
    </row>
    <row r="198" spans="1:16" ht="15">
      <c r="A198" s="50"/>
      <c r="B198" s="73"/>
      <c r="C198" s="100"/>
      <c r="D198" s="100"/>
      <c r="E198" s="100"/>
      <c r="F198" s="23">
        <v>2024</v>
      </c>
      <c r="G198" s="19">
        <v>0</v>
      </c>
      <c r="H198" s="19">
        <v>0</v>
      </c>
      <c r="I198" s="19">
        <v>0</v>
      </c>
      <c r="J198" s="41" t="e">
        <f>#REF!-'por. przed zmianami'!C198:C205</f>
        <v>#REF!</v>
      </c>
      <c r="K198" s="41" t="e">
        <f>#REF!-'por. przed zmianami'!D198:D205</f>
        <v>#REF!</v>
      </c>
      <c r="L198" s="41" t="e">
        <f>#REF!-'por. przed zmianami'!E198:E205</f>
        <v>#REF!</v>
      </c>
      <c r="M198" s="41"/>
      <c r="N198" s="41" t="e">
        <f>#REF!-'por. przed zmianami'!G198:G205</f>
        <v>#REF!</v>
      </c>
      <c r="O198" s="41" t="e">
        <f>#REF!-'por. przed zmianami'!H198:H205</f>
        <v>#REF!</v>
      </c>
      <c r="P198" s="41" t="e">
        <f>#REF!-'por. przed zmianami'!I198:I205</f>
        <v>#REF!</v>
      </c>
    </row>
    <row r="199" spans="1:16" ht="15.75">
      <c r="A199" s="51"/>
      <c r="B199" s="66"/>
      <c r="C199" s="21">
        <f>C188+C196</f>
        <v>6396617</v>
      </c>
      <c r="D199" s="21">
        <f t="shared" ref="D199:E199" si="29">D188+D196</f>
        <v>5442112</v>
      </c>
      <c r="E199" s="21">
        <f t="shared" si="29"/>
        <v>223889</v>
      </c>
      <c r="F199" s="39" t="s">
        <v>53</v>
      </c>
      <c r="G199" s="25">
        <f>SUM(G188:G198)</f>
        <v>6396652</v>
      </c>
      <c r="H199" s="25">
        <f t="shared" ref="H199:I199" si="30">SUM(H188:H198)</f>
        <v>5442143</v>
      </c>
      <c r="I199" s="25">
        <f t="shared" si="30"/>
        <v>223893</v>
      </c>
      <c r="J199" s="41" t="e">
        <f>#REF!-'por. przed zmianami'!C199:C206</f>
        <v>#REF!</v>
      </c>
      <c r="K199" s="41" t="e">
        <f>#REF!-'por. przed zmianami'!D199:D206</f>
        <v>#REF!</v>
      </c>
      <c r="L199" s="41" t="e">
        <f>#REF!-'por. przed zmianami'!E199:E206</f>
        <v>#REF!</v>
      </c>
      <c r="M199" s="41"/>
      <c r="N199" s="41" t="e">
        <f>#REF!-'por. przed zmianami'!G199:G206</f>
        <v>#REF!</v>
      </c>
      <c r="O199" s="41" t="e">
        <f>#REF!-'por. przed zmianami'!H199:H206</f>
        <v>#REF!</v>
      </c>
      <c r="P199" s="41" t="e">
        <f>#REF!-'por. przed zmianami'!I199:I206</f>
        <v>#REF!</v>
      </c>
    </row>
    <row r="200" spans="1:16" ht="15">
      <c r="A200" s="54" t="s">
        <v>33</v>
      </c>
      <c r="B200" s="65" t="s">
        <v>42</v>
      </c>
      <c r="C200" s="74">
        <v>10390536</v>
      </c>
      <c r="D200" s="74">
        <v>8217037</v>
      </c>
      <c r="E200" s="74">
        <v>331975</v>
      </c>
      <c r="F200" s="23">
        <v>2014</v>
      </c>
      <c r="G200" s="19">
        <v>0</v>
      </c>
      <c r="H200" s="19">
        <v>0</v>
      </c>
      <c r="I200" s="19">
        <v>0</v>
      </c>
      <c r="J200" s="41" t="e">
        <f>#REF!-'por. przed zmianami'!C200:C207</f>
        <v>#REF!</v>
      </c>
      <c r="K200" s="41" t="e">
        <f>#REF!-'por. przed zmianami'!D200:D207</f>
        <v>#REF!</v>
      </c>
      <c r="L200" s="41" t="e">
        <f>#REF!-'por. przed zmianami'!E200:E207</f>
        <v>#REF!</v>
      </c>
      <c r="M200" s="41"/>
      <c r="N200" s="41" t="e">
        <f>#REF!-'por. przed zmianami'!G200:G207</f>
        <v>#REF!</v>
      </c>
      <c r="O200" s="41" t="e">
        <f>#REF!-'por. przed zmianami'!H200:H207</f>
        <v>#REF!</v>
      </c>
      <c r="P200" s="41" t="e">
        <f>#REF!-'por. przed zmianami'!I200:I207</f>
        <v>#REF!</v>
      </c>
    </row>
    <row r="201" spans="1:16" ht="15">
      <c r="A201" s="50"/>
      <c r="B201" s="73"/>
      <c r="C201" s="101"/>
      <c r="D201" s="101"/>
      <c r="E201" s="101"/>
      <c r="F201" s="23">
        <v>2015</v>
      </c>
      <c r="G201" s="19">
        <v>2391</v>
      </c>
      <c r="H201" s="19">
        <v>2324</v>
      </c>
      <c r="I201" s="19">
        <v>67</v>
      </c>
      <c r="J201" s="41" t="e">
        <f>#REF!-'por. przed zmianami'!C201:C208</f>
        <v>#REF!</v>
      </c>
      <c r="K201" s="41" t="e">
        <f>#REF!-'por. przed zmianami'!D201:D208</f>
        <v>#REF!</v>
      </c>
      <c r="L201" s="41" t="e">
        <f>#REF!-'por. przed zmianami'!E201:E208</f>
        <v>#REF!</v>
      </c>
      <c r="M201" s="41"/>
      <c r="N201" s="41" t="e">
        <f>#REF!-'por. przed zmianami'!G201:G208</f>
        <v>#REF!</v>
      </c>
      <c r="O201" s="41" t="e">
        <f>#REF!-'por. przed zmianami'!H201:H208</f>
        <v>#REF!</v>
      </c>
      <c r="P201" s="41" t="e">
        <f>#REF!-'por. przed zmianami'!I201:I208</f>
        <v>#REF!</v>
      </c>
    </row>
    <row r="202" spans="1:16" ht="15">
      <c r="A202" s="50"/>
      <c r="B202" s="73"/>
      <c r="C202" s="101"/>
      <c r="D202" s="101"/>
      <c r="E202" s="101"/>
      <c r="F202" s="23">
        <v>2016</v>
      </c>
      <c r="G202" s="19">
        <v>409174</v>
      </c>
      <c r="H202" s="19">
        <v>382956</v>
      </c>
      <c r="I202" s="19">
        <v>18669</v>
      </c>
      <c r="J202" s="41" t="e">
        <f>#REF!-'por. przed zmianami'!C202:C209</f>
        <v>#REF!</v>
      </c>
      <c r="K202" s="41" t="e">
        <f>#REF!-'por. przed zmianami'!D202:D209</f>
        <v>#REF!</v>
      </c>
      <c r="L202" s="41" t="e">
        <f>#REF!-'por. przed zmianami'!E202:E209</f>
        <v>#REF!</v>
      </c>
      <c r="M202" s="41"/>
      <c r="N202" s="41" t="e">
        <f>#REF!-'por. przed zmianami'!G202:G209</f>
        <v>#REF!</v>
      </c>
      <c r="O202" s="41" t="e">
        <f>#REF!-'por. przed zmianami'!H202:H209</f>
        <v>#REF!</v>
      </c>
      <c r="P202" s="41" t="e">
        <f>#REF!-'por. przed zmianami'!I202:I209</f>
        <v>#REF!</v>
      </c>
    </row>
    <row r="203" spans="1:16" ht="15">
      <c r="A203" s="50"/>
      <c r="B203" s="73"/>
      <c r="C203" s="101"/>
      <c r="D203" s="101"/>
      <c r="E203" s="101"/>
      <c r="F203" s="23">
        <v>2017</v>
      </c>
      <c r="G203" s="19">
        <v>1129261</v>
      </c>
      <c r="H203" s="19">
        <v>1002551</v>
      </c>
      <c r="I203" s="19">
        <v>56546</v>
      </c>
      <c r="J203" s="41" t="e">
        <f>#REF!-'por. przed zmianami'!C203:C210</f>
        <v>#REF!</v>
      </c>
      <c r="K203" s="41" t="e">
        <f>#REF!-'por. przed zmianami'!D203:D210</f>
        <v>#REF!</v>
      </c>
      <c r="L203" s="41" t="e">
        <f>#REF!-'por. przed zmianami'!E203:E210</f>
        <v>#REF!</v>
      </c>
      <c r="M203" s="41"/>
      <c r="N203" s="41" t="e">
        <f>#REF!-'por. przed zmianami'!G203:G210</f>
        <v>#REF!</v>
      </c>
      <c r="O203" s="41" t="e">
        <f>#REF!-'por. przed zmianami'!H203:H210</f>
        <v>#REF!</v>
      </c>
      <c r="P203" s="41" t="e">
        <f>#REF!-'por. przed zmianami'!I203:I210</f>
        <v>#REF!</v>
      </c>
    </row>
    <row r="204" spans="1:16" ht="15">
      <c r="A204" s="50"/>
      <c r="B204" s="73"/>
      <c r="C204" s="101"/>
      <c r="D204" s="101"/>
      <c r="E204" s="101"/>
      <c r="F204" s="23">
        <v>2018</v>
      </c>
      <c r="G204" s="19">
        <v>1573138</v>
      </c>
      <c r="H204" s="19">
        <v>1341919</v>
      </c>
      <c r="I204" s="19">
        <v>40985</v>
      </c>
      <c r="J204" s="41" t="e">
        <f>#REF!-'por. przed zmianami'!C204:C211</f>
        <v>#REF!</v>
      </c>
      <c r="K204" s="41" t="e">
        <f>#REF!-'por. przed zmianami'!D204:D211</f>
        <v>#REF!</v>
      </c>
      <c r="L204" s="41" t="e">
        <f>#REF!-'por. przed zmianami'!E204:E211</f>
        <v>#REF!</v>
      </c>
      <c r="M204" s="41"/>
      <c r="N204" s="41" t="e">
        <f>#REF!-'por. przed zmianami'!G204:G211</f>
        <v>#REF!</v>
      </c>
      <c r="O204" s="41" t="e">
        <f>#REF!-'por. przed zmianami'!H204:H211</f>
        <v>#REF!</v>
      </c>
      <c r="P204" s="41" t="e">
        <f>#REF!-'por. przed zmianami'!I204:I211</f>
        <v>#REF!</v>
      </c>
    </row>
    <row r="205" spans="1:16" ht="15">
      <c r="A205" s="50"/>
      <c r="B205" s="73"/>
      <c r="C205" s="101"/>
      <c r="D205" s="101"/>
      <c r="E205" s="101"/>
      <c r="F205" s="23">
        <v>2019</v>
      </c>
      <c r="G205" s="19">
        <v>1793463</v>
      </c>
      <c r="H205" s="19">
        <v>1471996</v>
      </c>
      <c r="I205" s="19">
        <v>32898</v>
      </c>
      <c r="J205" s="41" t="e">
        <f>#REF!-'por. przed zmianami'!C205:C212</f>
        <v>#REF!</v>
      </c>
      <c r="K205" s="41" t="e">
        <f>#REF!-'por. przed zmianami'!D205:D212</f>
        <v>#REF!</v>
      </c>
      <c r="L205" s="41" t="e">
        <f>#REF!-'por. przed zmianami'!E205:E212</f>
        <v>#REF!</v>
      </c>
      <c r="M205" s="41"/>
      <c r="N205" s="41" t="e">
        <f>#REF!-'por. przed zmianami'!G205:G212</f>
        <v>#REF!</v>
      </c>
      <c r="O205" s="41" t="e">
        <f>#REF!-'por. przed zmianami'!H205:H212</f>
        <v>#REF!</v>
      </c>
      <c r="P205" s="41" t="e">
        <f>#REF!-'por. przed zmianami'!I205:I212</f>
        <v>#REF!</v>
      </c>
    </row>
    <row r="206" spans="1:16" ht="15">
      <c r="A206" s="50"/>
      <c r="B206" s="73"/>
      <c r="C206" s="101"/>
      <c r="D206" s="101"/>
      <c r="E206" s="101"/>
      <c r="F206" s="23">
        <v>2020</v>
      </c>
      <c r="G206" s="19">
        <v>1492454</v>
      </c>
      <c r="H206" s="19">
        <v>1205163</v>
      </c>
      <c r="I206" s="19">
        <v>52792</v>
      </c>
      <c r="J206" s="41" t="e">
        <f>#REF!-'por. przed zmianami'!C206:C213</f>
        <v>#REF!</v>
      </c>
      <c r="K206" s="41" t="e">
        <f>#REF!-'por. przed zmianami'!D206:D213</f>
        <v>#REF!</v>
      </c>
      <c r="L206" s="41" t="e">
        <f>#REF!-'por. przed zmianami'!E206:E213</f>
        <v>#REF!</v>
      </c>
      <c r="M206" s="41"/>
      <c r="N206" s="41" t="e">
        <f>#REF!-'por. przed zmianami'!G206:G213</f>
        <v>#REF!</v>
      </c>
      <c r="O206" s="41" t="e">
        <f>#REF!-'por. przed zmianami'!H206:H213</f>
        <v>#REF!</v>
      </c>
      <c r="P206" s="41" t="e">
        <f>#REF!-'por. przed zmianami'!I206:I213</f>
        <v>#REF!</v>
      </c>
    </row>
    <row r="207" spans="1:16" ht="15">
      <c r="A207" s="50"/>
      <c r="B207" s="73"/>
      <c r="C207" s="102"/>
      <c r="D207" s="102"/>
      <c r="E207" s="102"/>
      <c r="F207" s="23">
        <v>2021</v>
      </c>
      <c r="G207" s="19">
        <v>2037759</v>
      </c>
      <c r="H207" s="19">
        <v>1493639</v>
      </c>
      <c r="I207" s="19">
        <v>50558</v>
      </c>
      <c r="J207" s="41" t="e">
        <f>#REF!-'por. przed zmianami'!C207:C214</f>
        <v>#REF!</v>
      </c>
      <c r="K207" s="41" t="e">
        <f>#REF!-'por. przed zmianami'!D207:D214</f>
        <v>#REF!</v>
      </c>
      <c r="L207" s="41" t="e">
        <f>#REF!-'por. przed zmianami'!E207:E214</f>
        <v>#REF!</v>
      </c>
      <c r="M207" s="41"/>
      <c r="N207" s="41" t="e">
        <f>#REF!-'por. przed zmianami'!G207:G214</f>
        <v>#REF!</v>
      </c>
      <c r="O207" s="41" t="e">
        <f>#REF!-'por. przed zmianami'!H207:H214</f>
        <v>#REF!</v>
      </c>
      <c r="P207" s="41" t="e">
        <f>#REF!-'por. przed zmianami'!I207:I214</f>
        <v>#REF!</v>
      </c>
    </row>
    <row r="208" spans="1:16" ht="15">
      <c r="A208" s="50"/>
      <c r="B208" s="73"/>
      <c r="C208" s="70">
        <v>118403</v>
      </c>
      <c r="D208" s="70">
        <v>74625</v>
      </c>
      <c r="E208" s="70">
        <v>34818</v>
      </c>
      <c r="F208" s="23">
        <v>2022</v>
      </c>
      <c r="G208" s="19">
        <v>1781648</v>
      </c>
      <c r="H208" s="19">
        <v>1272570</v>
      </c>
      <c r="I208" s="19">
        <v>31708</v>
      </c>
      <c r="J208" s="41" t="e">
        <f>#REF!-'por. przed zmianami'!C208:C215</f>
        <v>#REF!</v>
      </c>
      <c r="K208" s="41" t="e">
        <f>#REF!-'por. przed zmianami'!D208:D215</f>
        <v>#REF!</v>
      </c>
      <c r="L208" s="41" t="e">
        <f>#REF!-'por. przed zmianami'!E208:E215</f>
        <v>#REF!</v>
      </c>
      <c r="M208" s="41"/>
      <c r="N208" s="41" t="e">
        <f>#REF!-'por. przed zmianami'!G208:G215</f>
        <v>#REF!</v>
      </c>
      <c r="O208" s="41" t="e">
        <f>#REF!-'por. przed zmianami'!H208:H215</f>
        <v>#REF!</v>
      </c>
      <c r="P208" s="41" t="e">
        <f>#REF!-'por. przed zmianami'!I208:I215</f>
        <v>#REF!</v>
      </c>
    </row>
    <row r="209" spans="1:16" ht="15">
      <c r="A209" s="50"/>
      <c r="B209" s="73"/>
      <c r="C209" s="99"/>
      <c r="D209" s="99"/>
      <c r="E209" s="99"/>
      <c r="F209" s="23">
        <v>2023</v>
      </c>
      <c r="G209" s="19">
        <v>289651</v>
      </c>
      <c r="H209" s="19">
        <v>118544</v>
      </c>
      <c r="I209" s="19">
        <v>82570</v>
      </c>
      <c r="J209" s="41" t="e">
        <f>#REF!-'por. przed zmianami'!C209:C216</f>
        <v>#REF!</v>
      </c>
      <c r="K209" s="41" t="e">
        <f>#REF!-'por. przed zmianami'!D209:D216</f>
        <v>#REF!</v>
      </c>
      <c r="L209" s="41" t="e">
        <f>#REF!-'por. przed zmianami'!E209:E216</f>
        <v>#REF!</v>
      </c>
      <c r="M209" s="41"/>
      <c r="N209" s="41" t="e">
        <f>#REF!-'por. przed zmianami'!G209:G216</f>
        <v>#REF!</v>
      </c>
      <c r="O209" s="41" t="e">
        <f>#REF!-'por. przed zmianami'!H209:H216</f>
        <v>#REF!</v>
      </c>
      <c r="P209" s="41" t="e">
        <f>#REF!-'por. przed zmianami'!I209:I216</f>
        <v>#REF!</v>
      </c>
    </row>
    <row r="210" spans="1:16" ht="15">
      <c r="A210" s="50"/>
      <c r="B210" s="73"/>
      <c r="C210" s="100"/>
      <c r="D210" s="100"/>
      <c r="E210" s="100"/>
      <c r="F210" s="23">
        <v>2024</v>
      </c>
      <c r="G210" s="19">
        <v>0</v>
      </c>
      <c r="H210" s="19">
        <v>0</v>
      </c>
      <c r="I210" s="19">
        <v>0</v>
      </c>
      <c r="J210" s="41" t="e">
        <f>#REF!-'por. przed zmianami'!C210:C217</f>
        <v>#REF!</v>
      </c>
      <c r="K210" s="41" t="e">
        <f>#REF!-'por. przed zmianami'!D210:D217</f>
        <v>#REF!</v>
      </c>
      <c r="L210" s="41" t="e">
        <f>#REF!-'por. przed zmianami'!E210:E217</f>
        <v>#REF!</v>
      </c>
      <c r="M210" s="41"/>
      <c r="N210" s="41" t="e">
        <f>#REF!-'por. przed zmianami'!G210:G217</f>
        <v>#REF!</v>
      </c>
      <c r="O210" s="41" t="e">
        <f>#REF!-'por. przed zmianami'!H210:H217</f>
        <v>#REF!</v>
      </c>
      <c r="P210" s="41" t="e">
        <f>#REF!-'por. przed zmianami'!I210:I217</f>
        <v>#REF!</v>
      </c>
    </row>
    <row r="211" spans="1:16" ht="15.75">
      <c r="A211" s="51"/>
      <c r="B211" s="66"/>
      <c r="C211" s="21">
        <f>C200+C208</f>
        <v>10508939</v>
      </c>
      <c r="D211" s="21">
        <f t="shared" ref="D211:E211" si="31">D200+D208</f>
        <v>8291662</v>
      </c>
      <c r="E211" s="21">
        <f t="shared" si="31"/>
        <v>366793</v>
      </c>
      <c r="F211" s="39" t="s">
        <v>53</v>
      </c>
      <c r="G211" s="25">
        <f>SUM(G200:G210)</f>
        <v>10508939</v>
      </c>
      <c r="H211" s="25">
        <f t="shared" ref="H211:I211" si="32">SUM(H200:H210)</f>
        <v>8291662</v>
      </c>
      <c r="I211" s="25">
        <f t="shared" si="32"/>
        <v>366793</v>
      </c>
      <c r="J211" s="41" t="e">
        <f>#REF!-'por. przed zmianami'!C211:C218</f>
        <v>#REF!</v>
      </c>
      <c r="K211" s="41" t="e">
        <f>#REF!-'por. przed zmianami'!D211:D218</f>
        <v>#REF!</v>
      </c>
      <c r="L211" s="41" t="e">
        <f>#REF!-'por. przed zmianami'!E211:E218</f>
        <v>#REF!</v>
      </c>
      <c r="M211" s="41"/>
      <c r="N211" s="41" t="e">
        <f>#REF!-'por. przed zmianami'!G211:G218</f>
        <v>#REF!</v>
      </c>
      <c r="O211" s="41" t="e">
        <f>#REF!-'por. przed zmianami'!H211:H218</f>
        <v>#REF!</v>
      </c>
      <c r="P211" s="41" t="e">
        <f>#REF!-'por. przed zmianami'!I211:I218</f>
        <v>#REF!</v>
      </c>
    </row>
    <row r="212" spans="1:16" ht="15">
      <c r="A212" s="54" t="s">
        <v>35</v>
      </c>
      <c r="B212" s="65" t="s">
        <v>36</v>
      </c>
      <c r="C212" s="74">
        <v>17960902</v>
      </c>
      <c r="D212" s="74">
        <v>15227692</v>
      </c>
      <c r="E212" s="74">
        <v>604266</v>
      </c>
      <c r="F212" s="23">
        <v>2014</v>
      </c>
      <c r="G212" s="19">
        <v>0</v>
      </c>
      <c r="H212" s="19">
        <v>0</v>
      </c>
      <c r="I212" s="19">
        <v>0</v>
      </c>
      <c r="J212" s="41" t="e">
        <f>#REF!-'por. przed zmianami'!C212:C219</f>
        <v>#REF!</v>
      </c>
      <c r="K212" s="41" t="e">
        <f>#REF!-'por. przed zmianami'!D212:D219</f>
        <v>#REF!</v>
      </c>
      <c r="L212" s="41" t="e">
        <f>#REF!-'por. przed zmianami'!E212:E219</f>
        <v>#REF!</v>
      </c>
      <c r="M212" s="41"/>
      <c r="N212" s="41" t="e">
        <f>#REF!-'por. przed zmianami'!G212:G219</f>
        <v>#REF!</v>
      </c>
      <c r="O212" s="41" t="e">
        <f>#REF!-'por. przed zmianami'!H212:H219</f>
        <v>#REF!</v>
      </c>
      <c r="P212" s="41" t="e">
        <f>#REF!-'por. przed zmianami'!I212:I219</f>
        <v>#REF!</v>
      </c>
    </row>
    <row r="213" spans="1:16" ht="15">
      <c r="A213" s="50"/>
      <c r="B213" s="73"/>
      <c r="C213" s="101"/>
      <c r="D213" s="101"/>
      <c r="E213" s="101"/>
      <c r="F213" s="23">
        <v>2015</v>
      </c>
      <c r="G213" s="19">
        <v>13075</v>
      </c>
      <c r="H213" s="19">
        <v>12896</v>
      </c>
      <c r="I213" s="19">
        <v>179</v>
      </c>
      <c r="J213" s="41" t="e">
        <f>#REF!-'por. przed zmianami'!C213:C220</f>
        <v>#REF!</v>
      </c>
      <c r="K213" s="41" t="e">
        <f>#REF!-'por. przed zmianami'!D213:D220</f>
        <v>#REF!</v>
      </c>
      <c r="L213" s="41" t="e">
        <f>#REF!-'por. przed zmianami'!E213:E220</f>
        <v>#REF!</v>
      </c>
      <c r="M213" s="41"/>
      <c r="N213" s="41" t="e">
        <f>#REF!-'por. przed zmianami'!G213:G220</f>
        <v>#REF!</v>
      </c>
      <c r="O213" s="41" t="e">
        <f>#REF!-'por. przed zmianami'!H213:H220</f>
        <v>#REF!</v>
      </c>
      <c r="P213" s="41" t="e">
        <f>#REF!-'por. przed zmianami'!I213:I220</f>
        <v>#REF!</v>
      </c>
    </row>
    <row r="214" spans="1:16" ht="15">
      <c r="A214" s="50"/>
      <c r="B214" s="73"/>
      <c r="C214" s="101"/>
      <c r="D214" s="101"/>
      <c r="E214" s="101"/>
      <c r="F214" s="23">
        <v>2016</v>
      </c>
      <c r="G214" s="19">
        <v>497862</v>
      </c>
      <c r="H214" s="19">
        <v>469969</v>
      </c>
      <c r="I214" s="19">
        <v>4636</v>
      </c>
      <c r="J214" s="41" t="e">
        <f>#REF!-'por. przed zmianami'!C214:C221</f>
        <v>#REF!</v>
      </c>
      <c r="K214" s="41" t="e">
        <f>#REF!-'por. przed zmianami'!D214:D221</f>
        <v>#REF!</v>
      </c>
      <c r="L214" s="41" t="e">
        <f>#REF!-'por. przed zmianami'!E214:E221</f>
        <v>#REF!</v>
      </c>
      <c r="M214" s="41"/>
      <c r="N214" s="41" t="e">
        <f>#REF!-'por. przed zmianami'!G214:G221</f>
        <v>#REF!</v>
      </c>
      <c r="O214" s="41" t="e">
        <f>#REF!-'por. przed zmianami'!H214:H221</f>
        <v>#REF!</v>
      </c>
      <c r="P214" s="41" t="e">
        <f>#REF!-'por. przed zmianami'!I214:I221</f>
        <v>#REF!</v>
      </c>
    </row>
    <row r="215" spans="1:16" ht="15">
      <c r="A215" s="50"/>
      <c r="B215" s="73"/>
      <c r="C215" s="101"/>
      <c r="D215" s="101"/>
      <c r="E215" s="101"/>
      <c r="F215" s="23">
        <v>2017</v>
      </c>
      <c r="G215" s="19">
        <v>1231032</v>
      </c>
      <c r="H215" s="19">
        <v>1123274</v>
      </c>
      <c r="I215" s="19">
        <v>23941</v>
      </c>
      <c r="J215" s="41" t="e">
        <f>#REF!-'por. przed zmianami'!C215:C222</f>
        <v>#REF!</v>
      </c>
      <c r="K215" s="41" t="e">
        <f>#REF!-'por. przed zmianami'!D215:D222</f>
        <v>#REF!</v>
      </c>
      <c r="L215" s="41" t="e">
        <f>#REF!-'por. przed zmianami'!E215:E222</f>
        <v>#REF!</v>
      </c>
      <c r="M215" s="41"/>
      <c r="N215" s="41" t="e">
        <f>#REF!-'por. przed zmianami'!G215:G222</f>
        <v>#REF!</v>
      </c>
      <c r="O215" s="41" t="e">
        <f>#REF!-'por. przed zmianami'!H215:H222</f>
        <v>#REF!</v>
      </c>
      <c r="P215" s="41" t="e">
        <f>#REF!-'por. przed zmianami'!I215:I222</f>
        <v>#REF!</v>
      </c>
    </row>
    <row r="216" spans="1:16" ht="15">
      <c r="A216" s="50"/>
      <c r="B216" s="73"/>
      <c r="C216" s="101"/>
      <c r="D216" s="101"/>
      <c r="E216" s="101"/>
      <c r="F216" s="23">
        <v>2018</v>
      </c>
      <c r="G216" s="19">
        <v>2114812</v>
      </c>
      <c r="H216" s="19">
        <v>1818026</v>
      </c>
      <c r="I216" s="19">
        <v>59759</v>
      </c>
      <c r="J216" s="41" t="e">
        <f>#REF!-'por. przed zmianami'!C216:C223</f>
        <v>#REF!</v>
      </c>
      <c r="K216" s="41" t="e">
        <f>#REF!-'por. przed zmianami'!D216:D223</f>
        <v>#REF!</v>
      </c>
      <c r="L216" s="41" t="e">
        <f>#REF!-'por. przed zmianami'!E216:E223</f>
        <v>#REF!</v>
      </c>
      <c r="M216" s="41"/>
      <c r="N216" s="41" t="e">
        <f>#REF!-'por. przed zmianami'!G216:G223</f>
        <v>#REF!</v>
      </c>
      <c r="O216" s="41" t="e">
        <f>#REF!-'por. przed zmianami'!H216:H223</f>
        <v>#REF!</v>
      </c>
      <c r="P216" s="41" t="e">
        <f>#REF!-'por. przed zmianami'!I216:I223</f>
        <v>#REF!</v>
      </c>
    </row>
    <row r="217" spans="1:16" ht="15">
      <c r="A217" s="50"/>
      <c r="B217" s="73"/>
      <c r="C217" s="101"/>
      <c r="D217" s="101"/>
      <c r="E217" s="101"/>
      <c r="F217" s="23">
        <v>2019</v>
      </c>
      <c r="G217" s="19">
        <v>2544614</v>
      </c>
      <c r="H217" s="19">
        <v>2199656</v>
      </c>
      <c r="I217" s="19">
        <v>65259</v>
      </c>
      <c r="J217" s="41" t="e">
        <f>#REF!-'por. przed zmianami'!C217:C224</f>
        <v>#REF!</v>
      </c>
      <c r="K217" s="41" t="e">
        <f>#REF!-'por. przed zmianami'!D217:D224</f>
        <v>#REF!</v>
      </c>
      <c r="L217" s="41" t="e">
        <f>#REF!-'por. przed zmianami'!E217:E224</f>
        <v>#REF!</v>
      </c>
      <c r="M217" s="41"/>
      <c r="N217" s="41" t="e">
        <f>#REF!-'por. przed zmianami'!G217:G224</f>
        <v>#REF!</v>
      </c>
      <c r="O217" s="41" t="e">
        <f>#REF!-'por. przed zmianami'!H217:H224</f>
        <v>#REF!</v>
      </c>
      <c r="P217" s="41" t="e">
        <f>#REF!-'por. przed zmianami'!I217:I224</f>
        <v>#REF!</v>
      </c>
    </row>
    <row r="218" spans="1:16" ht="15">
      <c r="A218" s="50"/>
      <c r="B218" s="73"/>
      <c r="C218" s="101"/>
      <c r="D218" s="101"/>
      <c r="E218" s="101"/>
      <c r="F218" s="23">
        <v>2020</v>
      </c>
      <c r="G218" s="19">
        <v>3112899</v>
      </c>
      <c r="H218" s="19">
        <v>2648722</v>
      </c>
      <c r="I218" s="19">
        <v>103346</v>
      </c>
      <c r="J218" s="41" t="e">
        <f>#REF!-'por. przed zmianami'!C218:C225</f>
        <v>#REF!</v>
      </c>
      <c r="K218" s="41" t="e">
        <f>#REF!-'por. przed zmianami'!D218:D225</f>
        <v>#REF!</v>
      </c>
      <c r="L218" s="41" t="e">
        <f>#REF!-'por. przed zmianami'!E218:E225</f>
        <v>#REF!</v>
      </c>
      <c r="M218" s="41"/>
      <c r="N218" s="41" t="e">
        <f>#REF!-'por. przed zmianami'!G218:G225</f>
        <v>#REF!</v>
      </c>
      <c r="O218" s="41" t="e">
        <f>#REF!-'por. przed zmianami'!H218:H225</f>
        <v>#REF!</v>
      </c>
      <c r="P218" s="41" t="e">
        <f>#REF!-'por. przed zmianami'!I218:I225</f>
        <v>#REF!</v>
      </c>
    </row>
    <row r="219" spans="1:16" ht="15">
      <c r="A219" s="50"/>
      <c r="B219" s="73"/>
      <c r="C219" s="102"/>
      <c r="D219" s="102"/>
      <c r="E219" s="102"/>
      <c r="F219" s="23">
        <v>2021</v>
      </c>
      <c r="G219" s="19">
        <v>3517986</v>
      </c>
      <c r="H219" s="19">
        <v>2902651</v>
      </c>
      <c r="I219" s="19">
        <v>157574</v>
      </c>
      <c r="J219" s="41" t="e">
        <f>#REF!-'por. przed zmianami'!C219:C226</f>
        <v>#REF!</v>
      </c>
      <c r="K219" s="41" t="e">
        <f>#REF!-'por. przed zmianami'!D219:D226</f>
        <v>#REF!</v>
      </c>
      <c r="L219" s="41" t="e">
        <f>#REF!-'por. przed zmianami'!E219:E226</f>
        <v>#REF!</v>
      </c>
      <c r="M219" s="41"/>
      <c r="N219" s="41" t="e">
        <f>#REF!-'por. przed zmianami'!G219:G226</f>
        <v>#REF!</v>
      </c>
      <c r="O219" s="41" t="e">
        <f>#REF!-'por. przed zmianami'!H219:H226</f>
        <v>#REF!</v>
      </c>
      <c r="P219" s="41" t="e">
        <f>#REF!-'por. przed zmianami'!I219:I226</f>
        <v>#REF!</v>
      </c>
    </row>
    <row r="220" spans="1:16" ht="15">
      <c r="A220" s="50"/>
      <c r="B220" s="73"/>
      <c r="C220" s="70">
        <v>447586</v>
      </c>
      <c r="D220" s="70">
        <v>358482</v>
      </c>
      <c r="E220" s="70">
        <v>34673</v>
      </c>
      <c r="F220" s="23">
        <v>2022</v>
      </c>
      <c r="G220" s="19">
        <v>3424534</v>
      </c>
      <c r="H220" s="19">
        <v>2850413</v>
      </c>
      <c r="I220" s="19">
        <v>126922</v>
      </c>
      <c r="J220" s="41" t="e">
        <f>#REF!-'por. przed zmianami'!C220:C227</f>
        <v>#REF!</v>
      </c>
      <c r="K220" s="41" t="e">
        <f>#REF!-'por. przed zmianami'!D220:D227</f>
        <v>#REF!</v>
      </c>
      <c r="L220" s="41" t="e">
        <f>#REF!-'por. przed zmianami'!E220:E227</f>
        <v>#REF!</v>
      </c>
      <c r="M220" s="41"/>
      <c r="N220" s="41" t="e">
        <f>#REF!-'por. przed zmianami'!G220:G227</f>
        <v>#REF!</v>
      </c>
      <c r="O220" s="41" t="e">
        <f>#REF!-'por. przed zmianami'!H220:H227</f>
        <v>#REF!</v>
      </c>
      <c r="P220" s="41" t="e">
        <f>#REF!-'por. przed zmianami'!I220:I227</f>
        <v>#REF!</v>
      </c>
    </row>
    <row r="221" spans="1:16" ht="15">
      <c r="A221" s="50"/>
      <c r="B221" s="73"/>
      <c r="C221" s="99"/>
      <c r="D221" s="99"/>
      <c r="E221" s="99"/>
      <c r="F221" s="23">
        <v>2023</v>
      </c>
      <c r="G221" s="19">
        <v>1799450</v>
      </c>
      <c r="H221" s="19">
        <v>1474182</v>
      </c>
      <c r="I221" s="19">
        <v>60642</v>
      </c>
      <c r="J221" s="41" t="e">
        <f>#REF!-'por. przed zmianami'!C221:C228</f>
        <v>#REF!</v>
      </c>
      <c r="K221" s="41" t="e">
        <f>#REF!-'por. przed zmianami'!D221:D228</f>
        <v>#REF!</v>
      </c>
      <c r="L221" s="41" t="e">
        <f>#REF!-'por. przed zmianami'!E221:E228</f>
        <v>#REF!</v>
      </c>
      <c r="M221" s="41"/>
      <c r="N221" s="41" t="e">
        <f>#REF!-'por. przed zmianami'!G221:G228</f>
        <v>#REF!</v>
      </c>
      <c r="O221" s="41" t="e">
        <f>#REF!-'por. przed zmianami'!H221:H228</f>
        <v>#REF!</v>
      </c>
      <c r="P221" s="41" t="e">
        <f>#REF!-'por. przed zmianami'!I221:I228</f>
        <v>#REF!</v>
      </c>
    </row>
    <row r="222" spans="1:16" ht="15">
      <c r="A222" s="50"/>
      <c r="B222" s="73"/>
      <c r="C222" s="100"/>
      <c r="D222" s="100"/>
      <c r="E222" s="100"/>
      <c r="F222" s="23">
        <v>2024</v>
      </c>
      <c r="G222" s="19">
        <v>152225</v>
      </c>
      <c r="H222" s="19">
        <v>86385</v>
      </c>
      <c r="I222" s="19">
        <v>36682</v>
      </c>
      <c r="J222" s="41" t="e">
        <f>#REF!-'por. przed zmianami'!C222:C229</f>
        <v>#REF!</v>
      </c>
      <c r="K222" s="41" t="e">
        <f>#REF!-'por. przed zmianami'!D222:D229</f>
        <v>#REF!</v>
      </c>
      <c r="L222" s="41" t="e">
        <f>#REF!-'por. przed zmianami'!E222:E229</f>
        <v>#REF!</v>
      </c>
      <c r="M222" s="41"/>
      <c r="N222" s="41" t="e">
        <f>#REF!-'por. przed zmianami'!G222:G229</f>
        <v>#REF!</v>
      </c>
      <c r="O222" s="41" t="e">
        <f>#REF!-'por. przed zmianami'!H222:H229</f>
        <v>#REF!</v>
      </c>
      <c r="P222" s="41" t="e">
        <f>#REF!-'por. przed zmianami'!I222:I229</f>
        <v>#REF!</v>
      </c>
    </row>
    <row r="223" spans="1:16" ht="15.75">
      <c r="A223" s="51"/>
      <c r="B223" s="66"/>
      <c r="C223" s="21">
        <f>C212+C220</f>
        <v>18408488</v>
      </c>
      <c r="D223" s="21">
        <f t="shared" ref="D223:E223" si="33">D212+D220</f>
        <v>15586174</v>
      </c>
      <c r="E223" s="21">
        <f t="shared" si="33"/>
        <v>638939</v>
      </c>
      <c r="F223" s="39" t="s">
        <v>53</v>
      </c>
      <c r="G223" s="25">
        <f>SUM(G212:G222)</f>
        <v>18408489</v>
      </c>
      <c r="H223" s="25">
        <f t="shared" ref="H223:I223" si="34">SUM(H212:H222)</f>
        <v>15586174</v>
      </c>
      <c r="I223" s="25">
        <f t="shared" si="34"/>
        <v>638940</v>
      </c>
      <c r="J223" s="41" t="e">
        <f>#REF!-'por. przed zmianami'!C223:C230</f>
        <v>#REF!</v>
      </c>
      <c r="K223" s="41" t="e">
        <f>#REF!-'por. przed zmianami'!D223:D230</f>
        <v>#REF!</v>
      </c>
      <c r="L223" s="41" t="e">
        <f>#REF!-'por. przed zmianami'!E223:E230</f>
        <v>#REF!</v>
      </c>
      <c r="M223" s="41"/>
      <c r="N223" s="41" t="e">
        <f>#REF!-'por. przed zmianami'!G223:G230</f>
        <v>#REF!</v>
      </c>
      <c r="O223" s="41" t="e">
        <f>#REF!-'por. przed zmianami'!H223:H230</f>
        <v>#REF!</v>
      </c>
      <c r="P223" s="41" t="e">
        <f>#REF!-'por. przed zmianami'!I223:I230</f>
        <v>#REF!</v>
      </c>
    </row>
    <row r="224" spans="1:16" ht="15" customHeight="1">
      <c r="A224" s="54" t="s">
        <v>13</v>
      </c>
      <c r="B224" s="65" t="s">
        <v>34</v>
      </c>
      <c r="C224" s="74">
        <v>7153433</v>
      </c>
      <c r="D224" s="74">
        <v>5980139</v>
      </c>
      <c r="E224" s="74">
        <v>232692</v>
      </c>
      <c r="F224" s="23">
        <v>2014</v>
      </c>
      <c r="G224" s="19">
        <v>0</v>
      </c>
      <c r="H224" s="19">
        <v>0</v>
      </c>
      <c r="I224" s="19">
        <v>0</v>
      </c>
      <c r="J224" s="41" t="e">
        <f>#REF!-'por. przed zmianami'!C224:C231</f>
        <v>#REF!</v>
      </c>
      <c r="K224" s="41" t="e">
        <f>#REF!-'por. przed zmianami'!D224:D231</f>
        <v>#REF!</v>
      </c>
      <c r="L224" s="41" t="e">
        <f>#REF!-'por. przed zmianami'!E224:E231</f>
        <v>#REF!</v>
      </c>
      <c r="M224" s="41"/>
      <c r="N224" s="41" t="e">
        <f>#REF!-'por. przed zmianami'!G224:G231</f>
        <v>#REF!</v>
      </c>
      <c r="O224" s="41" t="e">
        <f>#REF!-'por. przed zmianami'!H224:H231</f>
        <v>#REF!</v>
      </c>
      <c r="P224" s="41" t="e">
        <f>#REF!-'por. przed zmianami'!I224:I231</f>
        <v>#REF!</v>
      </c>
    </row>
    <row r="225" spans="1:16" ht="15" customHeight="1">
      <c r="A225" s="50"/>
      <c r="B225" s="73"/>
      <c r="C225" s="101"/>
      <c r="D225" s="101"/>
      <c r="E225" s="101"/>
      <c r="F225" s="23">
        <v>2015</v>
      </c>
      <c r="G225" s="19">
        <v>3309</v>
      </c>
      <c r="H225" s="19">
        <v>3309</v>
      </c>
      <c r="I225" s="19">
        <v>0</v>
      </c>
      <c r="J225" s="41" t="e">
        <f>#REF!-'por. przed zmianami'!C225:C232</f>
        <v>#REF!</v>
      </c>
      <c r="K225" s="41" t="e">
        <f>#REF!-'por. przed zmianami'!D225:D232</f>
        <v>#REF!</v>
      </c>
      <c r="L225" s="41" t="e">
        <f>#REF!-'por. przed zmianami'!E225:E232</f>
        <v>#REF!</v>
      </c>
      <c r="M225" s="41"/>
      <c r="N225" s="41" t="e">
        <f>#REF!-'por. przed zmianami'!G225:G232</f>
        <v>#REF!</v>
      </c>
      <c r="O225" s="41" t="e">
        <f>#REF!-'por. przed zmianami'!H225:H232</f>
        <v>#REF!</v>
      </c>
      <c r="P225" s="41" t="e">
        <f>#REF!-'por. przed zmianami'!I225:I232</f>
        <v>#REF!</v>
      </c>
    </row>
    <row r="226" spans="1:16" ht="15" customHeight="1">
      <c r="A226" s="50"/>
      <c r="B226" s="73"/>
      <c r="C226" s="101"/>
      <c r="D226" s="101"/>
      <c r="E226" s="101"/>
      <c r="F226" s="23">
        <v>2016</v>
      </c>
      <c r="G226" s="19">
        <v>124858</v>
      </c>
      <c r="H226" s="19">
        <v>113180</v>
      </c>
      <c r="I226" s="19">
        <v>5594</v>
      </c>
      <c r="J226" s="41" t="e">
        <f>#REF!-'por. przed zmianami'!C226:C233</f>
        <v>#REF!</v>
      </c>
      <c r="K226" s="41" t="e">
        <f>#REF!-'por. przed zmianami'!D226:D233</f>
        <v>#REF!</v>
      </c>
      <c r="L226" s="41" t="e">
        <f>#REF!-'por. przed zmianami'!E226:E233</f>
        <v>#REF!</v>
      </c>
      <c r="M226" s="41"/>
      <c r="N226" s="41" t="e">
        <f>#REF!-'por. przed zmianami'!G226:G233</f>
        <v>#REF!</v>
      </c>
      <c r="O226" s="41" t="e">
        <f>#REF!-'por. przed zmianami'!H226:H233</f>
        <v>#REF!</v>
      </c>
      <c r="P226" s="41" t="e">
        <f>#REF!-'por. przed zmianami'!I226:I233</f>
        <v>#REF!</v>
      </c>
    </row>
    <row r="227" spans="1:16" ht="15" customHeight="1">
      <c r="A227" s="50"/>
      <c r="B227" s="73"/>
      <c r="C227" s="101"/>
      <c r="D227" s="101"/>
      <c r="E227" s="101"/>
      <c r="F227" s="23">
        <v>2017</v>
      </c>
      <c r="G227" s="19">
        <v>490047</v>
      </c>
      <c r="H227" s="19">
        <v>446662</v>
      </c>
      <c r="I227" s="19">
        <v>21178</v>
      </c>
      <c r="J227" s="41" t="e">
        <f>#REF!-'por. przed zmianami'!C227:C234</f>
        <v>#REF!</v>
      </c>
      <c r="K227" s="41" t="e">
        <f>#REF!-'por. przed zmianami'!D227:D234</f>
        <v>#REF!</v>
      </c>
      <c r="L227" s="41" t="e">
        <f>#REF!-'por. przed zmianami'!E227:E234</f>
        <v>#REF!</v>
      </c>
      <c r="M227" s="41"/>
      <c r="N227" s="41" t="e">
        <f>#REF!-'por. przed zmianami'!G227:G234</f>
        <v>#REF!</v>
      </c>
      <c r="O227" s="41" t="e">
        <f>#REF!-'por. przed zmianami'!H227:H234</f>
        <v>#REF!</v>
      </c>
      <c r="P227" s="41" t="e">
        <f>#REF!-'por. przed zmianami'!I227:I234</f>
        <v>#REF!</v>
      </c>
    </row>
    <row r="228" spans="1:16" ht="15" customHeight="1">
      <c r="A228" s="50"/>
      <c r="B228" s="73"/>
      <c r="C228" s="101"/>
      <c r="D228" s="101"/>
      <c r="E228" s="101"/>
      <c r="F228" s="23">
        <v>2018</v>
      </c>
      <c r="G228" s="19">
        <v>924775</v>
      </c>
      <c r="H228" s="19">
        <v>773326</v>
      </c>
      <c r="I228" s="19">
        <v>33278</v>
      </c>
      <c r="J228" s="41" t="e">
        <f>#REF!-'por. przed zmianami'!C228:C235</f>
        <v>#REF!</v>
      </c>
      <c r="K228" s="41" t="e">
        <f>#REF!-'por. przed zmianami'!D228:D235</f>
        <v>#REF!</v>
      </c>
      <c r="L228" s="41" t="e">
        <f>#REF!-'por. przed zmianami'!E228:E235</f>
        <v>#REF!</v>
      </c>
      <c r="M228" s="41"/>
      <c r="N228" s="41" t="e">
        <f>#REF!-'por. przed zmianami'!G228:G235</f>
        <v>#REF!</v>
      </c>
      <c r="O228" s="41" t="e">
        <f>#REF!-'por. przed zmianami'!H228:H235</f>
        <v>#REF!</v>
      </c>
      <c r="P228" s="41" t="e">
        <f>#REF!-'por. przed zmianami'!I228:I235</f>
        <v>#REF!</v>
      </c>
    </row>
    <row r="229" spans="1:16" ht="15" customHeight="1">
      <c r="A229" s="50"/>
      <c r="B229" s="73"/>
      <c r="C229" s="101"/>
      <c r="D229" s="101"/>
      <c r="E229" s="101"/>
      <c r="F229" s="23">
        <v>2019</v>
      </c>
      <c r="G229" s="19">
        <v>1188470</v>
      </c>
      <c r="H229" s="19">
        <v>994790</v>
      </c>
      <c r="I229" s="19">
        <v>29879</v>
      </c>
      <c r="J229" s="41" t="e">
        <f>#REF!-'por. przed zmianami'!C229:C236</f>
        <v>#REF!</v>
      </c>
      <c r="K229" s="41" t="e">
        <f>#REF!-'por. przed zmianami'!D229:D236</f>
        <v>#REF!</v>
      </c>
      <c r="L229" s="41" t="e">
        <f>#REF!-'por. przed zmianami'!E229:E236</f>
        <v>#REF!</v>
      </c>
      <c r="M229" s="41"/>
      <c r="N229" s="41" t="e">
        <f>#REF!-'por. przed zmianami'!G229:G236</f>
        <v>#REF!</v>
      </c>
      <c r="O229" s="41" t="e">
        <f>#REF!-'por. przed zmianami'!H229:H236</f>
        <v>#REF!</v>
      </c>
      <c r="P229" s="41" t="e">
        <f>#REF!-'por. przed zmianami'!I229:I236</f>
        <v>#REF!</v>
      </c>
    </row>
    <row r="230" spans="1:16" ht="15" customHeight="1">
      <c r="A230" s="50"/>
      <c r="B230" s="73"/>
      <c r="C230" s="101"/>
      <c r="D230" s="101"/>
      <c r="E230" s="101"/>
      <c r="F230" s="23">
        <v>2020</v>
      </c>
      <c r="G230" s="19">
        <v>1341257</v>
      </c>
      <c r="H230" s="19">
        <v>1135725</v>
      </c>
      <c r="I230" s="19">
        <v>33315</v>
      </c>
      <c r="J230" s="41" t="e">
        <f>#REF!-'por. przed zmianami'!C230:C237</f>
        <v>#REF!</v>
      </c>
      <c r="K230" s="41" t="e">
        <f>#REF!-'por. przed zmianami'!D230:D237</f>
        <v>#REF!</v>
      </c>
      <c r="L230" s="41" t="e">
        <f>#REF!-'por. przed zmianami'!E230:E237</f>
        <v>#REF!</v>
      </c>
      <c r="M230" s="41"/>
      <c r="N230" s="41" t="e">
        <f>#REF!-'por. przed zmianami'!G230:G237</f>
        <v>#REF!</v>
      </c>
      <c r="O230" s="41" t="e">
        <f>#REF!-'por. przed zmianami'!H230:H237</f>
        <v>#REF!</v>
      </c>
      <c r="P230" s="41" t="e">
        <f>#REF!-'por. przed zmianami'!I230:I237</f>
        <v>#REF!</v>
      </c>
    </row>
    <row r="231" spans="1:16" ht="15" customHeight="1">
      <c r="A231" s="50"/>
      <c r="B231" s="73"/>
      <c r="C231" s="102"/>
      <c r="D231" s="102"/>
      <c r="E231" s="102"/>
      <c r="F231" s="23">
        <v>2021</v>
      </c>
      <c r="G231" s="19">
        <v>1714441</v>
      </c>
      <c r="H231" s="19">
        <v>1442847</v>
      </c>
      <c r="I231" s="19">
        <v>43092</v>
      </c>
      <c r="J231" s="41" t="e">
        <f>#REF!-'por. przed zmianami'!C231:C238</f>
        <v>#REF!</v>
      </c>
      <c r="K231" s="41" t="e">
        <f>#REF!-'por. przed zmianami'!D231:D238</f>
        <v>#REF!</v>
      </c>
      <c r="L231" s="41" t="e">
        <f>#REF!-'por. przed zmianami'!E231:E238</f>
        <v>#REF!</v>
      </c>
      <c r="M231" s="41"/>
      <c r="N231" s="41" t="e">
        <f>#REF!-'por. przed zmianami'!G231:G238</f>
        <v>#REF!</v>
      </c>
      <c r="O231" s="41" t="e">
        <f>#REF!-'por. przed zmianami'!H231:H238</f>
        <v>#REF!</v>
      </c>
      <c r="P231" s="41" t="e">
        <f>#REF!-'por. przed zmianami'!I231:I238</f>
        <v>#REF!</v>
      </c>
    </row>
    <row r="232" spans="1:16" ht="15" customHeight="1">
      <c r="A232" s="50"/>
      <c r="B232" s="73"/>
      <c r="C232" s="70">
        <v>170643</v>
      </c>
      <c r="D232" s="70">
        <v>122044</v>
      </c>
      <c r="E232" s="70">
        <v>25466</v>
      </c>
      <c r="F232" s="23">
        <v>2022</v>
      </c>
      <c r="G232" s="19">
        <v>1269863</v>
      </c>
      <c r="H232" s="19">
        <v>1046282</v>
      </c>
      <c r="I232" s="19">
        <v>32517</v>
      </c>
      <c r="J232" s="41" t="e">
        <f>#REF!-'por. przed zmianami'!C232:C239</f>
        <v>#REF!</v>
      </c>
      <c r="K232" s="41" t="e">
        <f>#REF!-'por. przed zmianami'!D232:D239</f>
        <v>#REF!</v>
      </c>
      <c r="L232" s="41" t="e">
        <f>#REF!-'por. przed zmianami'!E232:E239</f>
        <v>#REF!</v>
      </c>
      <c r="M232" s="41"/>
      <c r="N232" s="41" t="e">
        <f>#REF!-'por. przed zmianami'!G232:G239</f>
        <v>#REF!</v>
      </c>
      <c r="O232" s="41" t="e">
        <f>#REF!-'por. przed zmianami'!H232:H239</f>
        <v>#REF!</v>
      </c>
      <c r="P232" s="41" t="e">
        <f>#REF!-'por. przed zmianami'!I232:I239</f>
        <v>#REF!</v>
      </c>
    </row>
    <row r="233" spans="1:16" ht="15" customHeight="1">
      <c r="A233" s="50"/>
      <c r="B233" s="73"/>
      <c r="C233" s="99"/>
      <c r="D233" s="99"/>
      <c r="E233" s="99"/>
      <c r="F233" s="23">
        <v>2023</v>
      </c>
      <c r="G233" s="19">
        <v>267136</v>
      </c>
      <c r="H233" s="19">
        <v>146142</v>
      </c>
      <c r="I233" s="19">
        <v>59305</v>
      </c>
      <c r="J233" s="41" t="e">
        <f>#REF!-'por. przed zmianami'!C233:C240</f>
        <v>#REF!</v>
      </c>
      <c r="K233" s="41" t="e">
        <f>#REF!-'por. przed zmianami'!D233:D240</f>
        <v>#REF!</v>
      </c>
      <c r="L233" s="41" t="e">
        <f>#REF!-'por. przed zmianami'!E233:E240</f>
        <v>#REF!</v>
      </c>
      <c r="M233" s="41"/>
      <c r="N233" s="41" t="e">
        <f>#REF!-'por. przed zmianami'!G233:G240</f>
        <v>#REF!</v>
      </c>
      <c r="O233" s="41" t="e">
        <f>#REF!-'por. przed zmianami'!H233:H240</f>
        <v>#REF!</v>
      </c>
      <c r="P233" s="41" t="e">
        <f>#REF!-'por. przed zmianami'!I233:I240</f>
        <v>#REF!</v>
      </c>
    </row>
    <row r="234" spans="1:16" ht="15" customHeight="1">
      <c r="A234" s="50"/>
      <c r="B234" s="73"/>
      <c r="C234" s="100"/>
      <c r="D234" s="100"/>
      <c r="E234" s="100"/>
      <c r="F234" s="23">
        <v>2024</v>
      </c>
      <c r="G234" s="19">
        <v>0</v>
      </c>
      <c r="H234" s="19">
        <v>0</v>
      </c>
      <c r="I234" s="19">
        <v>0</v>
      </c>
      <c r="J234" s="41" t="e">
        <f>#REF!-'por. przed zmianami'!C234:C241</f>
        <v>#REF!</v>
      </c>
      <c r="K234" s="41" t="e">
        <f>#REF!-'por. przed zmianami'!D234:D241</f>
        <v>#REF!</v>
      </c>
      <c r="L234" s="41" t="e">
        <f>#REF!-'por. przed zmianami'!E234:E241</f>
        <v>#REF!</v>
      </c>
      <c r="M234" s="41"/>
      <c r="N234" s="41" t="e">
        <f>#REF!-'por. przed zmianami'!G234:G241</f>
        <v>#REF!</v>
      </c>
      <c r="O234" s="41" t="e">
        <f>#REF!-'por. przed zmianami'!H234:H241</f>
        <v>#REF!</v>
      </c>
      <c r="P234" s="41" t="e">
        <f>#REF!-'por. przed zmianami'!I234:I241</f>
        <v>#REF!</v>
      </c>
    </row>
    <row r="235" spans="1:16" ht="15.75">
      <c r="A235" s="51"/>
      <c r="B235" s="66"/>
      <c r="C235" s="21">
        <f>C224+C232</f>
        <v>7324076</v>
      </c>
      <c r="D235" s="21">
        <f t="shared" ref="D235:E235" si="35">D224+D232</f>
        <v>6102183</v>
      </c>
      <c r="E235" s="21">
        <f t="shared" si="35"/>
        <v>258158</v>
      </c>
      <c r="F235" s="39" t="s">
        <v>53</v>
      </c>
      <c r="G235" s="25">
        <f>SUM(G224:G234)</f>
        <v>7324156</v>
      </c>
      <c r="H235" s="25">
        <f t="shared" ref="H235:I235" si="36">SUM(H224:H234)</f>
        <v>6102263</v>
      </c>
      <c r="I235" s="25">
        <f t="shared" si="36"/>
        <v>258158</v>
      </c>
      <c r="J235" s="41" t="e">
        <f>#REF!-'por. przed zmianami'!C235:C242</f>
        <v>#REF!</v>
      </c>
      <c r="K235" s="41" t="e">
        <f>#REF!-'por. przed zmianami'!D235:D242</f>
        <v>#REF!</v>
      </c>
      <c r="L235" s="41" t="e">
        <f>#REF!-'por. przed zmianami'!E235:E242</f>
        <v>#REF!</v>
      </c>
      <c r="M235" s="41"/>
      <c r="N235" s="41" t="e">
        <f>#REF!-'por. przed zmianami'!G235:G242</f>
        <v>#REF!</v>
      </c>
      <c r="O235" s="41" t="e">
        <f>#REF!-'por. przed zmianami'!H235:H242</f>
        <v>#REF!</v>
      </c>
      <c r="P235" s="41" t="e">
        <f>#REF!-'por. przed zmianami'!I235:I242</f>
        <v>#REF!</v>
      </c>
    </row>
    <row r="236" spans="1:16" ht="15">
      <c r="A236" s="54" t="s">
        <v>17</v>
      </c>
      <c r="B236" s="65" t="s">
        <v>39</v>
      </c>
      <c r="C236" s="74">
        <v>8750567</v>
      </c>
      <c r="D236" s="74">
        <v>7611299</v>
      </c>
      <c r="E236" s="74">
        <v>305958</v>
      </c>
      <c r="F236" s="23">
        <v>2014</v>
      </c>
      <c r="G236" s="19">
        <v>0</v>
      </c>
      <c r="H236" s="19">
        <v>0</v>
      </c>
      <c r="I236" s="19">
        <v>0</v>
      </c>
      <c r="J236" s="41" t="e">
        <f>#REF!-'por. przed zmianami'!C236:C243</f>
        <v>#REF!</v>
      </c>
      <c r="K236" s="41" t="e">
        <f>#REF!-'por. przed zmianami'!D236:D243</f>
        <v>#REF!</v>
      </c>
      <c r="L236" s="41" t="e">
        <f>#REF!-'por. przed zmianami'!E236:E243</f>
        <v>#REF!</v>
      </c>
      <c r="M236" s="41"/>
      <c r="N236" s="41" t="e">
        <f>#REF!-'por. przed zmianami'!G236:G243</f>
        <v>#REF!</v>
      </c>
      <c r="O236" s="41" t="e">
        <f>#REF!-'por. przed zmianami'!H236:H243</f>
        <v>#REF!</v>
      </c>
      <c r="P236" s="41" t="e">
        <f>#REF!-'por. przed zmianami'!I236:I243</f>
        <v>#REF!</v>
      </c>
    </row>
    <row r="237" spans="1:16" ht="15">
      <c r="A237" s="50"/>
      <c r="B237" s="73"/>
      <c r="C237" s="101"/>
      <c r="D237" s="101"/>
      <c r="E237" s="101"/>
      <c r="F237" s="23">
        <v>2015</v>
      </c>
      <c r="G237" s="19">
        <v>5161</v>
      </c>
      <c r="H237" s="19">
        <v>5161</v>
      </c>
      <c r="I237" s="19">
        <v>0</v>
      </c>
      <c r="J237" s="41" t="e">
        <f>#REF!-'por. przed zmianami'!C237:C244</f>
        <v>#REF!</v>
      </c>
      <c r="K237" s="41" t="e">
        <f>#REF!-'por. przed zmianami'!D237:D244</f>
        <v>#REF!</v>
      </c>
      <c r="L237" s="41" t="e">
        <f>#REF!-'por. przed zmianami'!E237:E244</f>
        <v>#REF!</v>
      </c>
      <c r="M237" s="41"/>
      <c r="N237" s="41" t="e">
        <f>#REF!-'por. przed zmianami'!G237:G244</f>
        <v>#REF!</v>
      </c>
      <c r="O237" s="41" t="e">
        <f>#REF!-'por. przed zmianami'!H237:H244</f>
        <v>#REF!</v>
      </c>
      <c r="P237" s="41" t="e">
        <f>#REF!-'por. przed zmianami'!I237:I244</f>
        <v>#REF!</v>
      </c>
    </row>
    <row r="238" spans="1:16" ht="15">
      <c r="A238" s="50"/>
      <c r="B238" s="73"/>
      <c r="C238" s="101"/>
      <c r="D238" s="101"/>
      <c r="E238" s="101"/>
      <c r="F238" s="23">
        <v>2016</v>
      </c>
      <c r="G238" s="19">
        <v>60332</v>
      </c>
      <c r="H238" s="19">
        <v>52081</v>
      </c>
      <c r="I238" s="19">
        <v>2178</v>
      </c>
      <c r="J238" s="41" t="e">
        <f>#REF!-'por. przed zmianami'!C238:C245</f>
        <v>#REF!</v>
      </c>
      <c r="K238" s="41" t="e">
        <f>#REF!-'por. przed zmianami'!D238:D245</f>
        <v>#REF!</v>
      </c>
      <c r="L238" s="41" t="e">
        <f>#REF!-'por. przed zmianami'!E238:E245</f>
        <v>#REF!</v>
      </c>
      <c r="M238" s="41"/>
      <c r="N238" s="41" t="e">
        <f>#REF!-'por. przed zmianami'!G238:G245</f>
        <v>#REF!</v>
      </c>
      <c r="O238" s="41" t="e">
        <f>#REF!-'por. przed zmianami'!H238:H245</f>
        <v>#REF!</v>
      </c>
      <c r="P238" s="41" t="e">
        <f>#REF!-'por. przed zmianami'!I238:I245</f>
        <v>#REF!</v>
      </c>
    </row>
    <row r="239" spans="1:16" ht="15">
      <c r="A239" s="50"/>
      <c r="B239" s="73"/>
      <c r="C239" s="101"/>
      <c r="D239" s="101"/>
      <c r="E239" s="101"/>
      <c r="F239" s="23">
        <v>2017</v>
      </c>
      <c r="G239" s="19">
        <v>569435</v>
      </c>
      <c r="H239" s="19">
        <v>521128</v>
      </c>
      <c r="I239" s="19">
        <v>20456</v>
      </c>
      <c r="J239" s="41" t="e">
        <f>#REF!-'por. przed zmianami'!C239:C246</f>
        <v>#REF!</v>
      </c>
      <c r="K239" s="41" t="e">
        <f>#REF!-'por. przed zmianami'!D239:D246</f>
        <v>#REF!</v>
      </c>
      <c r="L239" s="41" t="e">
        <f>#REF!-'por. przed zmianami'!E239:E246</f>
        <v>#REF!</v>
      </c>
      <c r="M239" s="41"/>
      <c r="N239" s="41" t="e">
        <f>#REF!-'por. przed zmianami'!G239:G246</f>
        <v>#REF!</v>
      </c>
      <c r="O239" s="41" t="e">
        <f>#REF!-'por. przed zmianami'!H239:H246</f>
        <v>#REF!</v>
      </c>
      <c r="P239" s="41" t="e">
        <f>#REF!-'por. przed zmianami'!I239:I246</f>
        <v>#REF!</v>
      </c>
    </row>
    <row r="240" spans="1:16" ht="15">
      <c r="A240" s="50"/>
      <c r="B240" s="73"/>
      <c r="C240" s="101"/>
      <c r="D240" s="101"/>
      <c r="E240" s="101"/>
      <c r="F240" s="23">
        <v>2018</v>
      </c>
      <c r="G240" s="19">
        <v>1082431</v>
      </c>
      <c r="H240" s="19">
        <v>921222</v>
      </c>
      <c r="I240" s="19">
        <v>44412</v>
      </c>
      <c r="J240" s="41" t="e">
        <f>#REF!-'por. przed zmianami'!C240:C247</f>
        <v>#REF!</v>
      </c>
      <c r="K240" s="41" t="e">
        <f>#REF!-'por. przed zmianami'!D240:D247</f>
        <v>#REF!</v>
      </c>
      <c r="L240" s="41" t="e">
        <f>#REF!-'por. przed zmianami'!E240:E247</f>
        <v>#REF!</v>
      </c>
      <c r="M240" s="41"/>
      <c r="N240" s="41" t="e">
        <f>#REF!-'por. przed zmianami'!G240:G247</f>
        <v>#REF!</v>
      </c>
      <c r="O240" s="41" t="e">
        <f>#REF!-'por. przed zmianami'!H240:H247</f>
        <v>#REF!</v>
      </c>
      <c r="P240" s="41" t="e">
        <f>#REF!-'por. przed zmianami'!I240:I247</f>
        <v>#REF!</v>
      </c>
    </row>
    <row r="241" spans="1:16" ht="15">
      <c r="A241" s="50"/>
      <c r="B241" s="73"/>
      <c r="C241" s="101"/>
      <c r="D241" s="101"/>
      <c r="E241" s="101"/>
      <c r="F241" s="23">
        <v>2019</v>
      </c>
      <c r="G241" s="19">
        <v>1552783</v>
      </c>
      <c r="H241" s="19">
        <v>1378898</v>
      </c>
      <c r="I241" s="19">
        <v>53691</v>
      </c>
      <c r="J241" s="41" t="e">
        <f>#REF!-'por. przed zmianami'!C241:C248</f>
        <v>#REF!</v>
      </c>
      <c r="K241" s="41" t="e">
        <f>#REF!-'por. przed zmianami'!D241:D248</f>
        <v>#REF!</v>
      </c>
      <c r="L241" s="41" t="e">
        <f>#REF!-'por. przed zmianami'!E241:E248</f>
        <v>#REF!</v>
      </c>
      <c r="M241" s="41"/>
      <c r="N241" s="41" t="e">
        <f>#REF!-'por. przed zmianami'!G241:G248</f>
        <v>#REF!</v>
      </c>
      <c r="O241" s="41" t="e">
        <f>#REF!-'por. przed zmianami'!H241:H248</f>
        <v>#REF!</v>
      </c>
      <c r="P241" s="41" t="e">
        <f>#REF!-'por. przed zmianami'!I241:I248</f>
        <v>#REF!</v>
      </c>
    </row>
    <row r="242" spans="1:16" ht="15">
      <c r="A242" s="50"/>
      <c r="B242" s="73"/>
      <c r="C242" s="101"/>
      <c r="D242" s="101"/>
      <c r="E242" s="101"/>
      <c r="F242" s="23">
        <v>2020</v>
      </c>
      <c r="G242" s="19">
        <v>1640905</v>
      </c>
      <c r="H242" s="19">
        <v>1444707</v>
      </c>
      <c r="I242" s="19">
        <v>47731</v>
      </c>
      <c r="J242" s="41" t="e">
        <f>#REF!-'por. przed zmianami'!C242:C249</f>
        <v>#REF!</v>
      </c>
      <c r="K242" s="41" t="e">
        <f>#REF!-'por. przed zmianami'!D242:D249</f>
        <v>#REF!</v>
      </c>
      <c r="L242" s="41" t="e">
        <f>#REF!-'por. przed zmianami'!E242:E249</f>
        <v>#REF!</v>
      </c>
      <c r="M242" s="41"/>
      <c r="N242" s="41" t="e">
        <f>#REF!-'por. przed zmianami'!G242:G249</f>
        <v>#REF!</v>
      </c>
      <c r="O242" s="41" t="e">
        <f>#REF!-'por. przed zmianami'!H242:H249</f>
        <v>#REF!</v>
      </c>
      <c r="P242" s="41" t="e">
        <f>#REF!-'por. przed zmianami'!I242:I249</f>
        <v>#REF!</v>
      </c>
    </row>
    <row r="243" spans="1:16" ht="15">
      <c r="A243" s="50"/>
      <c r="B243" s="73"/>
      <c r="C243" s="102"/>
      <c r="D243" s="102"/>
      <c r="E243" s="102"/>
      <c r="F243" s="23">
        <v>2021</v>
      </c>
      <c r="G243" s="19">
        <v>1596458</v>
      </c>
      <c r="H243" s="19">
        <v>1360159</v>
      </c>
      <c r="I243" s="19">
        <v>64809</v>
      </c>
      <c r="J243" s="41" t="e">
        <f>#REF!-'por. przed zmianami'!C243:C250</f>
        <v>#REF!</v>
      </c>
      <c r="K243" s="41" t="e">
        <f>#REF!-'por. przed zmianami'!D243:D250</f>
        <v>#REF!</v>
      </c>
      <c r="L243" s="41" t="e">
        <f>#REF!-'por. przed zmianami'!E243:E250</f>
        <v>#REF!</v>
      </c>
      <c r="M243" s="41"/>
      <c r="N243" s="41" t="e">
        <f>#REF!-'por. przed zmianami'!G243:G250</f>
        <v>#REF!</v>
      </c>
      <c r="O243" s="41" t="e">
        <f>#REF!-'por. przed zmianami'!H243:H250</f>
        <v>#REF!</v>
      </c>
      <c r="P243" s="41" t="e">
        <f>#REF!-'por. przed zmianami'!I243:I250</f>
        <v>#REF!</v>
      </c>
    </row>
    <row r="244" spans="1:16" ht="15">
      <c r="A244" s="50"/>
      <c r="B244" s="73"/>
      <c r="C244" s="70">
        <v>161023</v>
      </c>
      <c r="D244" s="70">
        <v>115908</v>
      </c>
      <c r="E244" s="70">
        <v>29863</v>
      </c>
      <c r="F244" s="23">
        <v>2022</v>
      </c>
      <c r="G244" s="19">
        <v>1551124</v>
      </c>
      <c r="H244" s="19">
        <v>1330277</v>
      </c>
      <c r="I244" s="19">
        <v>53125</v>
      </c>
      <c r="J244" s="41" t="e">
        <f>#REF!-'por. przed zmianami'!C244:C251</f>
        <v>#REF!</v>
      </c>
      <c r="K244" s="41" t="e">
        <f>#REF!-'por. przed zmianami'!D244:D251</f>
        <v>#REF!</v>
      </c>
      <c r="L244" s="41" t="e">
        <f>#REF!-'por. przed zmianami'!E244:E251</f>
        <v>#REF!</v>
      </c>
      <c r="M244" s="41"/>
      <c r="N244" s="41" t="e">
        <f>#REF!-'por. przed zmianami'!G244:G251</f>
        <v>#REF!</v>
      </c>
      <c r="O244" s="41" t="e">
        <f>#REF!-'por. przed zmianami'!H244:H251</f>
        <v>#REF!</v>
      </c>
      <c r="P244" s="41" t="e">
        <f>#REF!-'por. przed zmianami'!I244:I251</f>
        <v>#REF!</v>
      </c>
    </row>
    <row r="245" spans="1:16" ht="15">
      <c r="A245" s="50"/>
      <c r="B245" s="73"/>
      <c r="C245" s="99"/>
      <c r="D245" s="99"/>
      <c r="E245" s="99"/>
      <c r="F245" s="23">
        <v>2023</v>
      </c>
      <c r="G245" s="19">
        <v>584535</v>
      </c>
      <c r="H245" s="19">
        <v>485994</v>
      </c>
      <c r="I245" s="19">
        <v>37267</v>
      </c>
      <c r="J245" s="41" t="e">
        <f>#REF!-'por. przed zmianami'!C245:C252</f>
        <v>#REF!</v>
      </c>
      <c r="K245" s="41" t="e">
        <f>#REF!-'por. przed zmianami'!D245:D252</f>
        <v>#REF!</v>
      </c>
      <c r="L245" s="41" t="e">
        <f>#REF!-'por. przed zmianami'!E245:E252</f>
        <v>#REF!</v>
      </c>
      <c r="M245" s="41"/>
      <c r="N245" s="41" t="e">
        <f>#REF!-'por. przed zmianami'!G245:G252</f>
        <v>#REF!</v>
      </c>
      <c r="O245" s="41" t="e">
        <f>#REF!-'por. przed zmianami'!H245:H252</f>
        <v>#REF!</v>
      </c>
      <c r="P245" s="41" t="e">
        <f>#REF!-'por. przed zmianami'!I245:I252</f>
        <v>#REF!</v>
      </c>
    </row>
    <row r="246" spans="1:16" ht="15">
      <c r="A246" s="50"/>
      <c r="B246" s="73"/>
      <c r="C246" s="100"/>
      <c r="D246" s="100"/>
      <c r="E246" s="100"/>
      <c r="F246" s="23">
        <v>2024</v>
      </c>
      <c r="G246" s="19">
        <v>268428</v>
      </c>
      <c r="H246" s="19">
        <v>227582</v>
      </c>
      <c r="I246" s="19">
        <v>12152</v>
      </c>
      <c r="J246" s="41" t="e">
        <f>#REF!-'por. przed zmianami'!C246:C253</f>
        <v>#REF!</v>
      </c>
      <c r="K246" s="41" t="e">
        <f>#REF!-'por. przed zmianami'!D246:D253</f>
        <v>#REF!</v>
      </c>
      <c r="L246" s="41" t="e">
        <f>#REF!-'por. przed zmianami'!E246:E253</f>
        <v>#REF!</v>
      </c>
      <c r="M246" s="41"/>
      <c r="N246" s="41" t="e">
        <f>#REF!-'por. przed zmianami'!G246:G253</f>
        <v>#REF!</v>
      </c>
      <c r="O246" s="41" t="e">
        <f>#REF!-'por. przed zmianami'!H246:H253</f>
        <v>#REF!</v>
      </c>
      <c r="P246" s="41" t="e">
        <f>#REF!-'por. przed zmianami'!I246:I253</f>
        <v>#REF!</v>
      </c>
    </row>
    <row r="247" spans="1:16" ht="15.75">
      <c r="A247" s="51"/>
      <c r="B247" s="66"/>
      <c r="C247" s="21">
        <f>C236+C244</f>
        <v>8911590</v>
      </c>
      <c r="D247" s="21">
        <f t="shared" ref="D247:E247" si="37">D236+D244</f>
        <v>7727207</v>
      </c>
      <c r="E247" s="21">
        <f t="shared" si="37"/>
        <v>335821</v>
      </c>
      <c r="F247" s="39" t="s">
        <v>53</v>
      </c>
      <c r="G247" s="25">
        <f>SUM(G236:G246)</f>
        <v>8911592</v>
      </c>
      <c r="H247" s="25">
        <f t="shared" ref="H247:I247" si="38">SUM(H236:H246)</f>
        <v>7727209</v>
      </c>
      <c r="I247" s="25">
        <f t="shared" si="38"/>
        <v>335821</v>
      </c>
      <c r="J247" s="41" t="e">
        <f>#REF!-'por. przed zmianami'!C247:C254</f>
        <v>#REF!</v>
      </c>
      <c r="K247" s="41" t="e">
        <f>#REF!-'por. przed zmianami'!D247:D254</f>
        <v>#REF!</v>
      </c>
      <c r="L247" s="41" t="e">
        <f>#REF!-'por. przed zmianami'!E247:E254</f>
        <v>#REF!</v>
      </c>
      <c r="M247" s="41"/>
      <c r="N247" s="41" t="e">
        <f>#REF!-'por. przed zmianami'!G247:G254</f>
        <v>#REF!</v>
      </c>
      <c r="O247" s="41" t="e">
        <f>#REF!-'por. przed zmianami'!H247:H254</f>
        <v>#REF!</v>
      </c>
      <c r="P247" s="41" t="e">
        <f>#REF!-'por. przed zmianami'!I247:I254</f>
        <v>#REF!</v>
      </c>
    </row>
    <row r="248" spans="1:16" ht="15">
      <c r="A248" s="54" t="s">
        <v>14</v>
      </c>
      <c r="B248" s="65" t="s">
        <v>67</v>
      </c>
      <c r="C248" s="74">
        <v>12417081</v>
      </c>
      <c r="D248" s="74">
        <v>10611990</v>
      </c>
      <c r="E248" s="74">
        <v>429008</v>
      </c>
      <c r="F248" s="23">
        <v>2014</v>
      </c>
      <c r="G248" s="19">
        <v>0</v>
      </c>
      <c r="H248" s="19">
        <v>0</v>
      </c>
      <c r="I248" s="19">
        <v>0</v>
      </c>
      <c r="J248" s="41" t="e">
        <f>#REF!-'por. przed zmianami'!C248:C255</f>
        <v>#REF!</v>
      </c>
      <c r="K248" s="41" t="e">
        <f>#REF!-'por. przed zmianami'!D248:D255</f>
        <v>#REF!</v>
      </c>
      <c r="L248" s="41" t="e">
        <f>#REF!-'por. przed zmianami'!E248:E255</f>
        <v>#REF!</v>
      </c>
      <c r="M248" s="41"/>
      <c r="N248" s="41" t="e">
        <f>#REF!-'por. przed zmianami'!G248:G255</f>
        <v>#REF!</v>
      </c>
      <c r="O248" s="41" t="e">
        <f>#REF!-'por. przed zmianami'!H248:H255</f>
        <v>#REF!</v>
      </c>
      <c r="P248" s="41" t="e">
        <f>#REF!-'por. przed zmianami'!I248:I255</f>
        <v>#REF!</v>
      </c>
    </row>
    <row r="249" spans="1:16" ht="15">
      <c r="A249" s="50"/>
      <c r="B249" s="73"/>
      <c r="C249" s="101"/>
      <c r="D249" s="101"/>
      <c r="E249" s="101"/>
      <c r="F249" s="23">
        <v>2015</v>
      </c>
      <c r="G249" s="19">
        <v>16281</v>
      </c>
      <c r="H249" s="19">
        <v>16281</v>
      </c>
      <c r="I249" s="19">
        <v>0</v>
      </c>
      <c r="J249" s="41" t="e">
        <f>#REF!-'por. przed zmianami'!C249:C256</f>
        <v>#REF!</v>
      </c>
      <c r="K249" s="41" t="e">
        <f>#REF!-'por. przed zmianami'!D249:D256</f>
        <v>#REF!</v>
      </c>
      <c r="L249" s="41" t="e">
        <f>#REF!-'por. przed zmianami'!E249:E256</f>
        <v>#REF!</v>
      </c>
      <c r="M249" s="41"/>
      <c r="N249" s="41" t="e">
        <f>#REF!-'por. przed zmianami'!G249:G256</f>
        <v>#REF!</v>
      </c>
      <c r="O249" s="41" t="e">
        <f>#REF!-'por. przed zmianami'!H249:H256</f>
        <v>#REF!</v>
      </c>
      <c r="P249" s="41" t="e">
        <f>#REF!-'por. przed zmianami'!I249:I256</f>
        <v>#REF!</v>
      </c>
    </row>
    <row r="250" spans="1:16" ht="15">
      <c r="A250" s="50"/>
      <c r="B250" s="73"/>
      <c r="C250" s="101"/>
      <c r="D250" s="101"/>
      <c r="E250" s="101"/>
      <c r="F250" s="23">
        <v>2016</v>
      </c>
      <c r="G250" s="19">
        <v>436730</v>
      </c>
      <c r="H250" s="19">
        <v>419344</v>
      </c>
      <c r="I250" s="19">
        <v>4812</v>
      </c>
      <c r="J250" s="41" t="e">
        <f>#REF!-'por. przed zmianami'!C250:C257</f>
        <v>#REF!</v>
      </c>
      <c r="K250" s="41" t="e">
        <f>#REF!-'por. przed zmianami'!D250:D257</f>
        <v>#REF!</v>
      </c>
      <c r="L250" s="41" t="e">
        <f>#REF!-'por. przed zmianami'!E250:E257</f>
        <v>#REF!</v>
      </c>
      <c r="M250" s="41"/>
      <c r="N250" s="41" t="e">
        <f>#REF!-'por. przed zmianami'!G250:G257</f>
        <v>#REF!</v>
      </c>
      <c r="O250" s="41" t="e">
        <f>#REF!-'por. przed zmianami'!H250:H257</f>
        <v>#REF!</v>
      </c>
      <c r="P250" s="41" t="e">
        <f>#REF!-'por. przed zmianami'!I250:I257</f>
        <v>#REF!</v>
      </c>
    </row>
    <row r="251" spans="1:16" ht="15">
      <c r="A251" s="50"/>
      <c r="B251" s="73"/>
      <c r="C251" s="101"/>
      <c r="D251" s="101"/>
      <c r="E251" s="101"/>
      <c r="F251" s="23">
        <v>2017</v>
      </c>
      <c r="G251" s="19">
        <v>951275</v>
      </c>
      <c r="H251" s="19">
        <v>865366</v>
      </c>
      <c r="I251" s="19">
        <v>22249</v>
      </c>
      <c r="J251" s="41" t="e">
        <f>#REF!-'por. przed zmianami'!C251:C258</f>
        <v>#REF!</v>
      </c>
      <c r="K251" s="41" t="e">
        <f>#REF!-'por. przed zmianami'!D251:D258</f>
        <v>#REF!</v>
      </c>
      <c r="L251" s="41" t="e">
        <f>#REF!-'por. przed zmianami'!E251:E258</f>
        <v>#REF!</v>
      </c>
      <c r="M251" s="41"/>
      <c r="N251" s="41" t="e">
        <f>#REF!-'por. przed zmianami'!G251:G258</f>
        <v>#REF!</v>
      </c>
      <c r="O251" s="41" t="e">
        <f>#REF!-'por. przed zmianami'!H251:H258</f>
        <v>#REF!</v>
      </c>
      <c r="P251" s="41" t="e">
        <f>#REF!-'por. przed zmianami'!I251:I258</f>
        <v>#REF!</v>
      </c>
    </row>
    <row r="252" spans="1:16" ht="15">
      <c r="A252" s="50"/>
      <c r="B252" s="73"/>
      <c r="C252" s="101"/>
      <c r="D252" s="101"/>
      <c r="E252" s="101"/>
      <c r="F252" s="23">
        <v>2018</v>
      </c>
      <c r="G252" s="19">
        <v>1814394</v>
      </c>
      <c r="H252" s="19">
        <v>1542035</v>
      </c>
      <c r="I252" s="19">
        <v>49470</v>
      </c>
      <c r="J252" s="41" t="e">
        <f>#REF!-'por. przed zmianami'!C252:C259</f>
        <v>#REF!</v>
      </c>
      <c r="K252" s="41" t="e">
        <f>#REF!-'por. przed zmianami'!D252:D259</f>
        <v>#REF!</v>
      </c>
      <c r="L252" s="41" t="e">
        <f>#REF!-'por. przed zmianami'!E252:E259</f>
        <v>#REF!</v>
      </c>
      <c r="M252" s="41"/>
      <c r="N252" s="41" t="e">
        <f>#REF!-'por. przed zmianami'!G252:G259</f>
        <v>#REF!</v>
      </c>
      <c r="O252" s="41" t="e">
        <f>#REF!-'por. przed zmianami'!H252:H259</f>
        <v>#REF!</v>
      </c>
      <c r="P252" s="41" t="e">
        <f>#REF!-'por. przed zmianami'!I252:I259</f>
        <v>#REF!</v>
      </c>
    </row>
    <row r="253" spans="1:16" ht="15">
      <c r="A253" s="50"/>
      <c r="B253" s="73"/>
      <c r="C253" s="101"/>
      <c r="D253" s="101"/>
      <c r="E253" s="101"/>
      <c r="F253" s="23">
        <v>2019</v>
      </c>
      <c r="G253" s="19">
        <v>2225798</v>
      </c>
      <c r="H253" s="19">
        <v>1901725</v>
      </c>
      <c r="I253" s="19">
        <v>64950</v>
      </c>
      <c r="J253" s="41" t="e">
        <f>#REF!-'por. przed zmianami'!C253:C260</f>
        <v>#REF!</v>
      </c>
      <c r="K253" s="41" t="e">
        <f>#REF!-'por. przed zmianami'!D253:D260</f>
        <v>#REF!</v>
      </c>
      <c r="L253" s="41" t="e">
        <f>#REF!-'por. przed zmianami'!E253:E260</f>
        <v>#REF!</v>
      </c>
      <c r="M253" s="41"/>
      <c r="N253" s="41" t="e">
        <f>#REF!-'por. przed zmianami'!G253:G260</f>
        <v>#REF!</v>
      </c>
      <c r="O253" s="41" t="e">
        <f>#REF!-'por. przed zmianami'!H253:H260</f>
        <v>#REF!</v>
      </c>
      <c r="P253" s="41" t="e">
        <f>#REF!-'por. przed zmianami'!I253:I260</f>
        <v>#REF!</v>
      </c>
    </row>
    <row r="254" spans="1:16" ht="15">
      <c r="A254" s="50"/>
      <c r="B254" s="73"/>
      <c r="C254" s="101"/>
      <c r="D254" s="101"/>
      <c r="E254" s="101"/>
      <c r="F254" s="23">
        <v>2020</v>
      </c>
      <c r="G254" s="19">
        <v>2143567</v>
      </c>
      <c r="H254" s="19">
        <v>1832104</v>
      </c>
      <c r="I254" s="19">
        <v>96567</v>
      </c>
      <c r="J254" s="41" t="e">
        <f>#REF!-'por. przed zmianami'!C254:C261</f>
        <v>#REF!</v>
      </c>
      <c r="K254" s="41" t="e">
        <f>#REF!-'por. przed zmianami'!D254:D261</f>
        <v>#REF!</v>
      </c>
      <c r="L254" s="41" t="e">
        <f>#REF!-'por. przed zmianami'!E254:E261</f>
        <v>#REF!</v>
      </c>
      <c r="M254" s="41"/>
      <c r="N254" s="41" t="e">
        <f>#REF!-'por. przed zmianami'!G254:G261</f>
        <v>#REF!</v>
      </c>
      <c r="O254" s="41" t="e">
        <f>#REF!-'por. przed zmianami'!H254:H261</f>
        <v>#REF!</v>
      </c>
      <c r="P254" s="41" t="e">
        <f>#REF!-'por. przed zmianami'!I254:I261</f>
        <v>#REF!</v>
      </c>
    </row>
    <row r="255" spans="1:16" ht="15">
      <c r="A255" s="50"/>
      <c r="B255" s="73"/>
      <c r="C255" s="102"/>
      <c r="D255" s="102"/>
      <c r="E255" s="102"/>
      <c r="F255" s="23">
        <v>2021</v>
      </c>
      <c r="G255" s="19">
        <v>2115555</v>
      </c>
      <c r="H255" s="19">
        <v>1770513</v>
      </c>
      <c r="I255" s="19">
        <v>84312</v>
      </c>
      <c r="J255" s="41" t="e">
        <f>#REF!-'por. przed zmianami'!C255:C262</f>
        <v>#REF!</v>
      </c>
      <c r="K255" s="41" t="e">
        <f>#REF!-'por. przed zmianami'!D255:D262</f>
        <v>#REF!</v>
      </c>
      <c r="L255" s="41" t="e">
        <f>#REF!-'por. przed zmianami'!E255:E262</f>
        <v>#REF!</v>
      </c>
      <c r="M255" s="41"/>
      <c r="N255" s="41" t="e">
        <f>#REF!-'por. przed zmianami'!G255:G262</f>
        <v>#REF!</v>
      </c>
      <c r="O255" s="41" t="e">
        <f>#REF!-'por. przed zmianami'!H255:H262</f>
        <v>#REF!</v>
      </c>
      <c r="P255" s="41" t="e">
        <f>#REF!-'por. przed zmianami'!I255:I262</f>
        <v>#REF!</v>
      </c>
    </row>
    <row r="256" spans="1:16" ht="15">
      <c r="A256" s="50"/>
      <c r="B256" s="73"/>
      <c r="C256" s="70">
        <v>406128</v>
      </c>
      <c r="D256" s="70">
        <v>328206</v>
      </c>
      <c r="E256" s="70">
        <v>38309</v>
      </c>
      <c r="F256" s="23">
        <v>2022</v>
      </c>
      <c r="G256" s="19">
        <v>1995125</v>
      </c>
      <c r="H256" s="19">
        <v>1670266</v>
      </c>
      <c r="I256" s="19">
        <v>78893</v>
      </c>
      <c r="J256" s="41" t="e">
        <f>#REF!-'por. przed zmianami'!C256:C263</f>
        <v>#REF!</v>
      </c>
      <c r="K256" s="41" t="e">
        <f>#REF!-'por. przed zmianami'!D256:D263</f>
        <v>#REF!</v>
      </c>
      <c r="L256" s="41" t="e">
        <f>#REF!-'por. przed zmianami'!E256:E263</f>
        <v>#REF!</v>
      </c>
      <c r="M256" s="41"/>
      <c r="N256" s="41" t="e">
        <f>#REF!-'por. przed zmianami'!G256:G263</f>
        <v>#REF!</v>
      </c>
      <c r="O256" s="41" t="e">
        <f>#REF!-'por. przed zmianami'!H256:H263</f>
        <v>#REF!</v>
      </c>
      <c r="P256" s="41" t="e">
        <f>#REF!-'por. przed zmianami'!I256:I263</f>
        <v>#REF!</v>
      </c>
    </row>
    <row r="257" spans="1:16" ht="15">
      <c r="A257" s="50"/>
      <c r="B257" s="73"/>
      <c r="C257" s="99"/>
      <c r="D257" s="99"/>
      <c r="E257" s="99"/>
      <c r="F257" s="23">
        <v>2023</v>
      </c>
      <c r="G257" s="19">
        <v>839175</v>
      </c>
      <c r="H257" s="19">
        <v>693645</v>
      </c>
      <c r="I257" s="19">
        <v>43383</v>
      </c>
      <c r="J257" s="41" t="e">
        <f>#REF!-'por. przed zmianami'!C257:C264</f>
        <v>#REF!</v>
      </c>
      <c r="K257" s="41" t="e">
        <f>#REF!-'por. przed zmianami'!D257:D264</f>
        <v>#REF!</v>
      </c>
      <c r="L257" s="41" t="e">
        <f>#REF!-'por. przed zmianami'!E257:E264</f>
        <v>#REF!</v>
      </c>
      <c r="M257" s="41"/>
      <c r="N257" s="41" t="e">
        <f>#REF!-'por. przed zmianami'!G257:G264</f>
        <v>#REF!</v>
      </c>
      <c r="O257" s="41" t="e">
        <f>#REF!-'por. przed zmianami'!H257:H264</f>
        <v>#REF!</v>
      </c>
      <c r="P257" s="41" t="e">
        <f>#REF!-'por. przed zmianami'!I257:I264</f>
        <v>#REF!</v>
      </c>
    </row>
    <row r="258" spans="1:16" ht="15">
      <c r="A258" s="50"/>
      <c r="B258" s="73"/>
      <c r="C258" s="100"/>
      <c r="D258" s="100"/>
      <c r="E258" s="100"/>
      <c r="F258" s="23">
        <v>2024</v>
      </c>
      <c r="G258" s="19">
        <v>285309</v>
      </c>
      <c r="H258" s="19">
        <v>228917</v>
      </c>
      <c r="I258" s="19">
        <v>22681</v>
      </c>
      <c r="J258" s="41" t="e">
        <f>#REF!-'por. przed zmianami'!C258:C265</f>
        <v>#REF!</v>
      </c>
      <c r="K258" s="41" t="e">
        <f>#REF!-'por. przed zmianami'!D258:D265</f>
        <v>#REF!</v>
      </c>
      <c r="L258" s="41" t="e">
        <f>#REF!-'por. przed zmianami'!E258:E265</f>
        <v>#REF!</v>
      </c>
      <c r="M258" s="41"/>
      <c r="N258" s="41" t="e">
        <f>#REF!-'por. przed zmianami'!G258:G265</f>
        <v>#REF!</v>
      </c>
      <c r="O258" s="41" t="e">
        <f>#REF!-'por. przed zmianami'!H258:H265</f>
        <v>#REF!</v>
      </c>
      <c r="P258" s="41" t="e">
        <f>#REF!-'por. przed zmianami'!I258:I265</f>
        <v>#REF!</v>
      </c>
    </row>
    <row r="259" spans="1:16" ht="15.75">
      <c r="A259" s="51"/>
      <c r="B259" s="66"/>
      <c r="C259" s="21">
        <f>C248+C256</f>
        <v>12823209</v>
      </c>
      <c r="D259" s="21">
        <f t="shared" ref="D259:E259" si="39">D248+D256</f>
        <v>10940196</v>
      </c>
      <c r="E259" s="21">
        <f t="shared" si="39"/>
        <v>467317</v>
      </c>
      <c r="F259" s="39" t="s">
        <v>53</v>
      </c>
      <c r="G259" s="25">
        <f>SUM(G248:G258)</f>
        <v>12823209</v>
      </c>
      <c r="H259" s="25">
        <f t="shared" ref="H259:I259" si="40">SUM(H248:H258)</f>
        <v>10940196</v>
      </c>
      <c r="I259" s="25">
        <f t="shared" si="40"/>
        <v>467317</v>
      </c>
      <c r="J259" s="41" t="e">
        <f>#REF!-'por. przed zmianami'!C259:C266</f>
        <v>#REF!</v>
      </c>
      <c r="K259" s="41" t="e">
        <f>#REF!-'por. przed zmianami'!D259:D266</f>
        <v>#REF!</v>
      </c>
      <c r="L259" s="41" t="e">
        <f>#REF!-'por. przed zmianami'!E259:E266</f>
        <v>#REF!</v>
      </c>
      <c r="M259" s="41"/>
      <c r="N259" s="41" t="e">
        <f>#REF!-'por. przed zmianami'!G259:G266</f>
        <v>#REF!</v>
      </c>
      <c r="O259" s="41" t="e">
        <f>#REF!-'por. przed zmianami'!H259:H266</f>
        <v>#REF!</v>
      </c>
      <c r="P259" s="41" t="e">
        <f>#REF!-'por. przed zmianami'!I259:I266</f>
        <v>#REF!</v>
      </c>
    </row>
    <row r="260" spans="1:16" ht="15">
      <c r="A260" s="54" t="s">
        <v>15</v>
      </c>
      <c r="B260" s="65" t="s">
        <v>44</v>
      </c>
      <c r="C260" s="74">
        <v>8007240</v>
      </c>
      <c r="D260" s="74">
        <v>6869771</v>
      </c>
      <c r="E260" s="74">
        <v>244072</v>
      </c>
      <c r="F260" s="23">
        <v>2014</v>
      </c>
      <c r="G260" s="19">
        <v>0</v>
      </c>
      <c r="H260" s="19">
        <v>0</v>
      </c>
      <c r="I260" s="19">
        <v>0</v>
      </c>
      <c r="J260" s="41" t="e">
        <f>#REF!-'por. przed zmianami'!C260:C267</f>
        <v>#REF!</v>
      </c>
      <c r="K260" s="41" t="e">
        <f>#REF!-'por. przed zmianami'!D260:D267</f>
        <v>#REF!</v>
      </c>
      <c r="L260" s="41" t="e">
        <f>#REF!-'por. przed zmianami'!E260:E267</f>
        <v>#REF!</v>
      </c>
      <c r="M260" s="41"/>
      <c r="N260" s="41" t="e">
        <f>#REF!-'por. przed zmianami'!G260:G267</f>
        <v>#REF!</v>
      </c>
      <c r="O260" s="41" t="e">
        <f>#REF!-'por. przed zmianami'!H260:H267</f>
        <v>#REF!</v>
      </c>
      <c r="P260" s="41" t="e">
        <f>#REF!-'por. przed zmianami'!I260:I267</f>
        <v>#REF!</v>
      </c>
    </row>
    <row r="261" spans="1:16" ht="15">
      <c r="A261" s="50"/>
      <c r="B261" s="73"/>
      <c r="C261" s="101"/>
      <c r="D261" s="101"/>
      <c r="E261" s="101"/>
      <c r="F261" s="23">
        <v>2015</v>
      </c>
      <c r="G261" s="19">
        <v>0</v>
      </c>
      <c r="H261" s="19">
        <v>0</v>
      </c>
      <c r="I261" s="19">
        <v>0</v>
      </c>
      <c r="J261" s="41" t="e">
        <f>#REF!-'por. przed zmianami'!C261:C268</f>
        <v>#REF!</v>
      </c>
      <c r="K261" s="41" t="e">
        <f>#REF!-'por. przed zmianami'!D261:D268</f>
        <v>#REF!</v>
      </c>
      <c r="L261" s="41" t="e">
        <f>#REF!-'por. przed zmianami'!E261:E268</f>
        <v>#REF!</v>
      </c>
      <c r="M261" s="41"/>
      <c r="N261" s="41" t="e">
        <f>#REF!-'por. przed zmianami'!G261:G268</f>
        <v>#REF!</v>
      </c>
      <c r="O261" s="41" t="e">
        <f>#REF!-'por. przed zmianami'!H261:H268</f>
        <v>#REF!</v>
      </c>
      <c r="P261" s="41" t="e">
        <f>#REF!-'por. przed zmianami'!I261:I268</f>
        <v>#REF!</v>
      </c>
    </row>
    <row r="262" spans="1:16" ht="15">
      <c r="A262" s="50"/>
      <c r="B262" s="73"/>
      <c r="C262" s="101"/>
      <c r="D262" s="101"/>
      <c r="E262" s="101"/>
      <c r="F262" s="23">
        <v>2016</v>
      </c>
      <c r="G262" s="19">
        <v>236336</v>
      </c>
      <c r="H262" s="19">
        <v>229248</v>
      </c>
      <c r="I262" s="19">
        <v>388</v>
      </c>
      <c r="J262" s="41" t="e">
        <f>#REF!-'por. przed zmianami'!C262:C269</f>
        <v>#REF!</v>
      </c>
      <c r="K262" s="41" t="e">
        <f>#REF!-'por. przed zmianami'!D262:D269</f>
        <v>#REF!</v>
      </c>
      <c r="L262" s="41" t="e">
        <f>#REF!-'por. przed zmianami'!E262:E269</f>
        <v>#REF!</v>
      </c>
      <c r="M262" s="41"/>
      <c r="N262" s="41" t="e">
        <f>#REF!-'por. przed zmianami'!G262:G269</f>
        <v>#REF!</v>
      </c>
      <c r="O262" s="41" t="e">
        <f>#REF!-'por. przed zmianami'!H262:H269</f>
        <v>#REF!</v>
      </c>
      <c r="P262" s="41" t="e">
        <f>#REF!-'por. przed zmianami'!I262:I269</f>
        <v>#REF!</v>
      </c>
    </row>
    <row r="263" spans="1:16" ht="15">
      <c r="A263" s="50"/>
      <c r="B263" s="73"/>
      <c r="C263" s="101"/>
      <c r="D263" s="101"/>
      <c r="E263" s="101"/>
      <c r="F263" s="23">
        <v>2017</v>
      </c>
      <c r="G263" s="19">
        <v>552737</v>
      </c>
      <c r="H263" s="19">
        <v>501528</v>
      </c>
      <c r="I263" s="19">
        <v>9238</v>
      </c>
      <c r="J263" s="41" t="e">
        <f>#REF!-'por. przed zmianami'!C263:C270</f>
        <v>#REF!</v>
      </c>
      <c r="K263" s="41" t="e">
        <f>#REF!-'por. przed zmianami'!D263:D270</f>
        <v>#REF!</v>
      </c>
      <c r="L263" s="41" t="e">
        <f>#REF!-'por. przed zmianami'!E263:E270</f>
        <v>#REF!</v>
      </c>
      <c r="M263" s="41"/>
      <c r="N263" s="41" t="e">
        <f>#REF!-'por. przed zmianami'!G263:G270</f>
        <v>#REF!</v>
      </c>
      <c r="O263" s="41" t="e">
        <f>#REF!-'por. przed zmianami'!H263:H270</f>
        <v>#REF!</v>
      </c>
      <c r="P263" s="41" t="e">
        <f>#REF!-'por. przed zmianami'!I263:I270</f>
        <v>#REF!</v>
      </c>
    </row>
    <row r="264" spans="1:16" ht="15">
      <c r="A264" s="50"/>
      <c r="B264" s="73"/>
      <c r="C264" s="101"/>
      <c r="D264" s="101"/>
      <c r="E264" s="101"/>
      <c r="F264" s="23">
        <v>2018</v>
      </c>
      <c r="G264" s="19">
        <v>1410653</v>
      </c>
      <c r="H264" s="19">
        <v>1221660</v>
      </c>
      <c r="I264" s="19">
        <v>30530</v>
      </c>
      <c r="J264" s="41" t="e">
        <f>#REF!-'por. przed zmianami'!C264:C271</f>
        <v>#REF!</v>
      </c>
      <c r="K264" s="41" t="e">
        <f>#REF!-'por. przed zmianami'!D264:D271</f>
        <v>#REF!</v>
      </c>
      <c r="L264" s="41" t="e">
        <f>#REF!-'por. przed zmianami'!E264:E271</f>
        <v>#REF!</v>
      </c>
      <c r="M264" s="41"/>
      <c r="N264" s="41" t="e">
        <f>#REF!-'por. przed zmianami'!G264:G271</f>
        <v>#REF!</v>
      </c>
      <c r="O264" s="41" t="e">
        <f>#REF!-'por. przed zmianami'!H264:H271</f>
        <v>#REF!</v>
      </c>
      <c r="P264" s="41" t="e">
        <f>#REF!-'por. przed zmianami'!I264:I271</f>
        <v>#REF!</v>
      </c>
    </row>
    <row r="265" spans="1:16" ht="15">
      <c r="A265" s="50"/>
      <c r="B265" s="73"/>
      <c r="C265" s="101"/>
      <c r="D265" s="101"/>
      <c r="E265" s="101"/>
      <c r="F265" s="23">
        <v>2019</v>
      </c>
      <c r="G265" s="19">
        <v>1149151</v>
      </c>
      <c r="H265" s="19">
        <v>974981</v>
      </c>
      <c r="I265" s="19">
        <v>30062</v>
      </c>
      <c r="J265" s="41" t="e">
        <f>#REF!-'por. przed zmianami'!C265:C272</f>
        <v>#REF!</v>
      </c>
      <c r="K265" s="41" t="e">
        <f>#REF!-'por. przed zmianami'!D265:D272</f>
        <v>#REF!</v>
      </c>
      <c r="L265" s="41" t="e">
        <f>#REF!-'por. przed zmianami'!E265:E272</f>
        <v>#REF!</v>
      </c>
      <c r="M265" s="41"/>
      <c r="N265" s="41" t="e">
        <f>#REF!-'por. przed zmianami'!G265:G272</f>
        <v>#REF!</v>
      </c>
      <c r="O265" s="41" t="e">
        <f>#REF!-'por. przed zmianami'!H265:H272</f>
        <v>#REF!</v>
      </c>
      <c r="P265" s="41" t="e">
        <f>#REF!-'por. przed zmianami'!I265:I272</f>
        <v>#REF!</v>
      </c>
    </row>
    <row r="266" spans="1:16" ht="15">
      <c r="A266" s="50"/>
      <c r="B266" s="73"/>
      <c r="C266" s="101"/>
      <c r="D266" s="101"/>
      <c r="E266" s="101"/>
      <c r="F266" s="23">
        <v>2020</v>
      </c>
      <c r="G266" s="19">
        <v>1388007</v>
      </c>
      <c r="H266" s="19">
        <v>1199572</v>
      </c>
      <c r="I266" s="19">
        <v>52497</v>
      </c>
      <c r="J266" s="41" t="e">
        <f>#REF!-'por. przed zmianami'!C266:C273</f>
        <v>#REF!</v>
      </c>
      <c r="K266" s="41" t="e">
        <f>#REF!-'por. przed zmianami'!D266:D273</f>
        <v>#REF!</v>
      </c>
      <c r="L266" s="41" t="e">
        <f>#REF!-'por. przed zmianami'!E266:E273</f>
        <v>#REF!</v>
      </c>
      <c r="M266" s="41"/>
      <c r="N266" s="41" t="e">
        <f>#REF!-'por. przed zmianami'!G266:G273</f>
        <v>#REF!</v>
      </c>
      <c r="O266" s="41" t="e">
        <f>#REF!-'por. przed zmianami'!H266:H273</f>
        <v>#REF!</v>
      </c>
      <c r="P266" s="41" t="e">
        <f>#REF!-'por. przed zmianami'!I266:I273</f>
        <v>#REF!</v>
      </c>
    </row>
    <row r="267" spans="1:16" ht="15">
      <c r="A267" s="50"/>
      <c r="B267" s="73"/>
      <c r="C267" s="102"/>
      <c r="D267" s="102"/>
      <c r="E267" s="102"/>
      <c r="F267" s="23">
        <v>2021</v>
      </c>
      <c r="G267" s="19">
        <v>1314022</v>
      </c>
      <c r="H267" s="19">
        <v>1081877</v>
      </c>
      <c r="I267" s="19">
        <v>72237</v>
      </c>
      <c r="J267" s="41" t="e">
        <f>#REF!-'por. przed zmianami'!C267:C274</f>
        <v>#REF!</v>
      </c>
      <c r="K267" s="41" t="e">
        <f>#REF!-'por. przed zmianami'!D267:D274</f>
        <v>#REF!</v>
      </c>
      <c r="L267" s="41" t="e">
        <f>#REF!-'por. przed zmianami'!E267:E274</f>
        <v>#REF!</v>
      </c>
      <c r="M267" s="41"/>
      <c r="N267" s="41" t="e">
        <f>#REF!-'por. przed zmianami'!G267:G274</f>
        <v>#REF!</v>
      </c>
      <c r="O267" s="41" t="e">
        <f>#REF!-'por. przed zmianami'!H267:H274</f>
        <v>#REF!</v>
      </c>
      <c r="P267" s="41" t="e">
        <f>#REF!-'por. przed zmianami'!I267:I274</f>
        <v>#REF!</v>
      </c>
    </row>
    <row r="268" spans="1:16" ht="15">
      <c r="A268" s="50"/>
      <c r="B268" s="73"/>
      <c r="C268" s="70">
        <v>356709</v>
      </c>
      <c r="D268" s="70">
        <v>286240</v>
      </c>
      <c r="E268" s="70">
        <v>28979</v>
      </c>
      <c r="F268" s="23">
        <v>2022</v>
      </c>
      <c r="G268" s="19">
        <v>1280442</v>
      </c>
      <c r="H268" s="19">
        <v>1075299</v>
      </c>
      <c r="I268" s="19">
        <v>46207</v>
      </c>
      <c r="J268" s="41" t="e">
        <f>#REF!-'por. przed zmianami'!C268:C275</f>
        <v>#REF!</v>
      </c>
      <c r="K268" s="41" t="e">
        <f>#REF!-'por. przed zmianami'!D268:D275</f>
        <v>#REF!</v>
      </c>
      <c r="L268" s="41" t="e">
        <f>#REF!-'por. przed zmianami'!E268:E275</f>
        <v>#REF!</v>
      </c>
      <c r="M268" s="41"/>
      <c r="N268" s="41" t="e">
        <f>#REF!-'por. przed zmianami'!G268:G275</f>
        <v>#REF!</v>
      </c>
      <c r="O268" s="41" t="e">
        <f>#REF!-'por. przed zmianami'!H268:H275</f>
        <v>#REF!</v>
      </c>
      <c r="P268" s="41" t="e">
        <f>#REF!-'por. przed zmianami'!I268:I275</f>
        <v>#REF!</v>
      </c>
    </row>
    <row r="269" spans="1:16" ht="15">
      <c r="A269" s="50"/>
      <c r="B269" s="73"/>
      <c r="C269" s="99"/>
      <c r="D269" s="99"/>
      <c r="E269" s="99"/>
      <c r="F269" s="23">
        <v>2023</v>
      </c>
      <c r="G269" s="19">
        <v>821905</v>
      </c>
      <c r="H269" s="19">
        <v>688281</v>
      </c>
      <c r="I269" s="19">
        <v>31892</v>
      </c>
      <c r="J269" s="41" t="e">
        <f>#REF!-'por. przed zmianami'!C269:C276</f>
        <v>#REF!</v>
      </c>
      <c r="K269" s="41" t="e">
        <f>#REF!-'por. przed zmianami'!D269:D276</f>
        <v>#REF!</v>
      </c>
      <c r="L269" s="41" t="e">
        <f>#REF!-'por. przed zmianami'!E269:E276</f>
        <v>#REF!</v>
      </c>
      <c r="M269" s="41"/>
      <c r="N269" s="41" t="e">
        <f>#REF!-'por. przed zmianami'!G269:G276</f>
        <v>#REF!</v>
      </c>
      <c r="O269" s="41" t="e">
        <f>#REF!-'por. przed zmianami'!H269:H276</f>
        <v>#REF!</v>
      </c>
      <c r="P269" s="41" t="e">
        <f>#REF!-'por. przed zmianami'!I269:I276</f>
        <v>#REF!</v>
      </c>
    </row>
    <row r="270" spans="1:16" ht="15">
      <c r="A270" s="50"/>
      <c r="B270" s="73"/>
      <c r="C270" s="100"/>
      <c r="D270" s="100"/>
      <c r="E270" s="100"/>
      <c r="F270" s="23">
        <v>2024</v>
      </c>
      <c r="G270" s="19">
        <v>210696</v>
      </c>
      <c r="H270" s="19">
        <v>183565</v>
      </c>
      <c r="I270" s="19">
        <v>0</v>
      </c>
      <c r="J270" s="41" t="e">
        <f>#REF!-'por. przed zmianami'!C270:C277</f>
        <v>#REF!</v>
      </c>
      <c r="K270" s="41" t="e">
        <f>#REF!-'por. przed zmianami'!D270:D277</f>
        <v>#REF!</v>
      </c>
      <c r="L270" s="41" t="e">
        <f>#REF!-'por. przed zmianami'!E270:E277</f>
        <v>#REF!</v>
      </c>
      <c r="M270" s="41"/>
      <c r="N270" s="41" t="e">
        <f>#REF!-'por. przed zmianami'!G270:G277</f>
        <v>#REF!</v>
      </c>
      <c r="O270" s="41" t="e">
        <f>#REF!-'por. przed zmianami'!H270:H277</f>
        <v>#REF!</v>
      </c>
      <c r="P270" s="41" t="e">
        <f>#REF!-'por. przed zmianami'!I270:I277</f>
        <v>#REF!</v>
      </c>
    </row>
    <row r="271" spans="1:16" ht="15.75">
      <c r="A271" s="51"/>
      <c r="B271" s="66"/>
      <c r="C271" s="21">
        <f>C260+C268</f>
        <v>8363949</v>
      </c>
      <c r="D271" s="21">
        <f t="shared" ref="D271:E271" si="41">D260+D268</f>
        <v>7156011</v>
      </c>
      <c r="E271" s="21">
        <f t="shared" si="41"/>
        <v>273051</v>
      </c>
      <c r="F271" s="39" t="s">
        <v>53</v>
      </c>
      <c r="G271" s="25">
        <f>SUM(G260:G270)</f>
        <v>8363949</v>
      </c>
      <c r="H271" s="25">
        <f t="shared" ref="H271:I271" si="42">SUM(H260:H270)</f>
        <v>7156011</v>
      </c>
      <c r="I271" s="25">
        <f t="shared" si="42"/>
        <v>273051</v>
      </c>
      <c r="J271" s="41" t="e">
        <f>#REF!-'por. przed zmianami'!C271:C278</f>
        <v>#REF!</v>
      </c>
      <c r="K271" s="41" t="e">
        <f>#REF!-'por. przed zmianami'!D271:D278</f>
        <v>#REF!</v>
      </c>
      <c r="L271" s="41" t="e">
        <f>#REF!-'por. przed zmianami'!E271:E278</f>
        <v>#REF!</v>
      </c>
      <c r="M271" s="41"/>
      <c r="N271" s="41" t="e">
        <f>#REF!-'por. przed zmianami'!G271:G278</f>
        <v>#REF!</v>
      </c>
      <c r="O271" s="41" t="e">
        <f>#REF!-'por. przed zmianami'!H271:H278</f>
        <v>#REF!</v>
      </c>
      <c r="P271" s="41" t="e">
        <f>#REF!-'por. przed zmianami'!I271:I278</f>
        <v>#REF!</v>
      </c>
    </row>
    <row r="272" spans="1:16" ht="15" customHeight="1">
      <c r="A272" s="54" t="s">
        <v>56</v>
      </c>
      <c r="B272" s="65" t="s">
        <v>49</v>
      </c>
      <c r="C272" s="74">
        <v>22338786</v>
      </c>
      <c r="D272" s="74">
        <v>16360956</v>
      </c>
      <c r="E272" s="74">
        <v>4363896</v>
      </c>
      <c r="F272" s="23">
        <v>2015</v>
      </c>
      <c r="G272" s="19">
        <v>70</v>
      </c>
      <c r="H272" s="19">
        <v>70</v>
      </c>
      <c r="I272" s="19">
        <v>0</v>
      </c>
      <c r="J272" s="41" t="e">
        <f>#REF!-'por. przed zmianami'!C272:C279</f>
        <v>#REF!</v>
      </c>
      <c r="K272" s="41" t="e">
        <f>#REF!-'por. przed zmianami'!D272:D279</f>
        <v>#REF!</v>
      </c>
      <c r="L272" s="41" t="e">
        <f>#REF!-'por. przed zmianami'!E272:E279</f>
        <v>#REF!</v>
      </c>
      <c r="M272" s="41"/>
      <c r="N272" s="41" t="e">
        <f>#REF!-'por. przed zmianami'!G272:G279</f>
        <v>#REF!</v>
      </c>
      <c r="O272" s="41" t="e">
        <f>#REF!-'por. przed zmianami'!H272:H279</f>
        <v>#REF!</v>
      </c>
      <c r="P272" s="41" t="e">
        <f>#REF!-'por. przed zmianami'!I272:I279</f>
        <v>#REF!</v>
      </c>
    </row>
    <row r="273" spans="1:16" ht="15" customHeight="1">
      <c r="A273" s="50"/>
      <c r="B273" s="73"/>
      <c r="C273" s="101"/>
      <c r="D273" s="101"/>
      <c r="E273" s="101"/>
      <c r="F273" s="23">
        <v>2016</v>
      </c>
      <c r="G273" s="19">
        <v>59734</v>
      </c>
      <c r="H273" s="19">
        <v>48317</v>
      </c>
      <c r="I273" s="19">
        <v>7282</v>
      </c>
      <c r="J273" s="41" t="e">
        <f>#REF!-'por. przed zmianami'!C273:C280</f>
        <v>#REF!</v>
      </c>
      <c r="K273" s="41" t="e">
        <f>#REF!-'por. przed zmianami'!D273:D280</f>
        <v>#REF!</v>
      </c>
      <c r="L273" s="41" t="e">
        <f>#REF!-'por. przed zmianami'!E273:E280</f>
        <v>#REF!</v>
      </c>
      <c r="M273" s="41"/>
      <c r="N273" s="41" t="e">
        <f>#REF!-'por. przed zmianami'!G273:G280</f>
        <v>#REF!</v>
      </c>
      <c r="O273" s="41" t="e">
        <f>#REF!-'por. przed zmianami'!H273:H280</f>
        <v>#REF!</v>
      </c>
      <c r="P273" s="41" t="e">
        <f>#REF!-'por. przed zmianami'!I273:I280</f>
        <v>#REF!</v>
      </c>
    </row>
    <row r="274" spans="1:16" ht="15" customHeight="1">
      <c r="A274" s="50"/>
      <c r="B274" s="73"/>
      <c r="C274" s="101"/>
      <c r="D274" s="101"/>
      <c r="E274" s="101"/>
      <c r="F274" s="23">
        <v>2017</v>
      </c>
      <c r="G274" s="19">
        <v>1581077</v>
      </c>
      <c r="H274" s="19">
        <v>1255970</v>
      </c>
      <c r="I274" s="19">
        <v>223607</v>
      </c>
      <c r="J274" s="41" t="e">
        <f>#REF!-'por. przed zmianami'!C274:C281</f>
        <v>#REF!</v>
      </c>
      <c r="K274" s="41" t="e">
        <f>#REF!-'por. przed zmianami'!D274:D281</f>
        <v>#REF!</v>
      </c>
      <c r="L274" s="41" t="e">
        <f>#REF!-'por. przed zmianami'!E274:E281</f>
        <v>#REF!</v>
      </c>
      <c r="M274" s="41"/>
      <c r="N274" s="41" t="e">
        <f>#REF!-'por. przed zmianami'!G274:G281</f>
        <v>#REF!</v>
      </c>
      <c r="O274" s="41" t="e">
        <f>#REF!-'por. przed zmianami'!H274:H281</f>
        <v>#REF!</v>
      </c>
      <c r="P274" s="41" t="e">
        <f>#REF!-'por. przed zmianami'!I274:I281</f>
        <v>#REF!</v>
      </c>
    </row>
    <row r="275" spans="1:16" ht="15" customHeight="1">
      <c r="A275" s="50"/>
      <c r="B275" s="73"/>
      <c r="C275" s="101"/>
      <c r="D275" s="101"/>
      <c r="E275" s="101"/>
      <c r="F275" s="23">
        <v>2018</v>
      </c>
      <c r="G275" s="19">
        <v>2950629</v>
      </c>
      <c r="H275" s="19">
        <v>2575990</v>
      </c>
      <c r="I275" s="19">
        <v>187207</v>
      </c>
      <c r="J275" s="41" t="e">
        <f>#REF!-'por. przed zmianami'!C275:C282</f>
        <v>#REF!</v>
      </c>
      <c r="K275" s="41" t="e">
        <f>#REF!-'por. przed zmianami'!D275:D282</f>
        <v>#REF!</v>
      </c>
      <c r="L275" s="41" t="e">
        <f>#REF!-'por. przed zmianami'!E275:E282</f>
        <v>#REF!</v>
      </c>
      <c r="M275" s="41"/>
      <c r="N275" s="41" t="e">
        <f>#REF!-'por. przed zmianami'!G275:G282</f>
        <v>#REF!</v>
      </c>
      <c r="O275" s="41" t="e">
        <f>#REF!-'por. przed zmianami'!H275:H282</f>
        <v>#REF!</v>
      </c>
      <c r="P275" s="41" t="e">
        <f>#REF!-'por. przed zmianami'!I275:I282</f>
        <v>#REF!</v>
      </c>
    </row>
    <row r="276" spans="1:16" ht="15" customHeight="1">
      <c r="A276" s="50"/>
      <c r="B276" s="73"/>
      <c r="C276" s="101"/>
      <c r="D276" s="101"/>
      <c r="E276" s="101"/>
      <c r="F276" s="23">
        <v>2019</v>
      </c>
      <c r="G276" s="19">
        <v>2679191</v>
      </c>
      <c r="H276" s="19">
        <v>2455923</v>
      </c>
      <c r="I276" s="19">
        <v>102926</v>
      </c>
      <c r="J276" s="41" t="e">
        <f>#REF!-'por. przed zmianami'!C276:C283</f>
        <v>#REF!</v>
      </c>
      <c r="K276" s="41" t="e">
        <f>#REF!-'por. przed zmianami'!D276:D283</f>
        <v>#REF!</v>
      </c>
      <c r="L276" s="41" t="e">
        <f>#REF!-'por. przed zmianami'!E276:E283</f>
        <v>#REF!</v>
      </c>
      <c r="M276" s="41"/>
      <c r="N276" s="41" t="e">
        <f>#REF!-'por. przed zmianami'!G276:G283</f>
        <v>#REF!</v>
      </c>
      <c r="O276" s="41" t="e">
        <f>#REF!-'por. przed zmianami'!H276:H283</f>
        <v>#REF!</v>
      </c>
      <c r="P276" s="41" t="e">
        <f>#REF!-'por. przed zmianami'!I276:I283</f>
        <v>#REF!</v>
      </c>
    </row>
    <row r="277" spans="1:16" ht="15" customHeight="1">
      <c r="A277" s="50"/>
      <c r="B277" s="73"/>
      <c r="C277" s="101"/>
      <c r="D277" s="101"/>
      <c r="E277" s="101"/>
      <c r="F277" s="23">
        <v>2020</v>
      </c>
      <c r="G277" s="19">
        <v>4094118</v>
      </c>
      <c r="H277" s="19">
        <v>3259242</v>
      </c>
      <c r="I277" s="19">
        <v>554662</v>
      </c>
      <c r="J277" s="41" t="e">
        <f>#REF!-'por. przed zmianami'!C277:C284</f>
        <v>#REF!</v>
      </c>
      <c r="K277" s="41" t="e">
        <f>#REF!-'por. przed zmianami'!D277:D284</f>
        <v>#REF!</v>
      </c>
      <c r="L277" s="41" t="e">
        <f>#REF!-'por. przed zmianami'!E277:E284</f>
        <v>#REF!</v>
      </c>
      <c r="M277" s="41"/>
      <c r="N277" s="41" t="e">
        <f>#REF!-'por. przed zmianami'!G277:G284</f>
        <v>#REF!</v>
      </c>
      <c r="O277" s="41" t="e">
        <f>#REF!-'por. przed zmianami'!H277:H284</f>
        <v>#REF!</v>
      </c>
      <c r="P277" s="41" t="e">
        <f>#REF!-'por. przed zmianami'!I277:I284</f>
        <v>#REF!</v>
      </c>
    </row>
    <row r="278" spans="1:16" ht="15" customHeight="1">
      <c r="A278" s="50"/>
      <c r="B278" s="73"/>
      <c r="C278" s="102"/>
      <c r="D278" s="102"/>
      <c r="E278" s="102"/>
      <c r="F278" s="23">
        <v>2021</v>
      </c>
      <c r="G278" s="19">
        <v>4278081</v>
      </c>
      <c r="H278" s="19">
        <v>3239969</v>
      </c>
      <c r="I278" s="19">
        <v>644823</v>
      </c>
      <c r="J278" s="41" t="e">
        <f>#REF!-'por. przed zmianami'!C278:C285</f>
        <v>#REF!</v>
      </c>
      <c r="K278" s="41" t="e">
        <f>#REF!-'por. przed zmianami'!D278:D285</f>
        <v>#REF!</v>
      </c>
      <c r="L278" s="41" t="e">
        <f>#REF!-'por. przed zmianami'!E278:E285</f>
        <v>#REF!</v>
      </c>
      <c r="M278" s="41"/>
      <c r="N278" s="41" t="e">
        <f>#REF!-'por. przed zmianami'!G278:G285</f>
        <v>#REF!</v>
      </c>
      <c r="O278" s="41" t="e">
        <f>#REF!-'por. przed zmianami'!H278:H285</f>
        <v>#REF!</v>
      </c>
      <c r="P278" s="41" t="e">
        <f>#REF!-'por. przed zmianami'!I278:I285</f>
        <v>#REF!</v>
      </c>
    </row>
    <row r="279" spans="1:16" ht="15" customHeight="1">
      <c r="A279" s="50"/>
      <c r="B279" s="73"/>
      <c r="C279" s="70">
        <v>3814693</v>
      </c>
      <c r="D279" s="70">
        <v>2848645</v>
      </c>
      <c r="E279" s="70">
        <v>518400</v>
      </c>
      <c r="F279" s="23">
        <v>2022</v>
      </c>
      <c r="G279" s="19">
        <v>3952249</v>
      </c>
      <c r="H279" s="19">
        <v>2520315</v>
      </c>
      <c r="I279" s="19">
        <v>862765</v>
      </c>
      <c r="J279" s="41" t="e">
        <f>#REF!-'por. przed zmianami'!C279:C286</f>
        <v>#REF!</v>
      </c>
      <c r="K279" s="41" t="e">
        <f>#REF!-'por. przed zmianami'!D279:D286</f>
        <v>#REF!</v>
      </c>
      <c r="L279" s="41" t="e">
        <f>#REF!-'por. przed zmianami'!E279:E286</f>
        <v>#REF!</v>
      </c>
      <c r="M279" s="41"/>
      <c r="N279" s="41" t="e">
        <f>#REF!-'por. przed zmianami'!G279:G286</f>
        <v>#REF!</v>
      </c>
      <c r="O279" s="41" t="e">
        <f>#REF!-'por. przed zmianami'!H279:H286</f>
        <v>#REF!</v>
      </c>
      <c r="P279" s="41" t="e">
        <f>#REF!-'por. przed zmianami'!I279:I286</f>
        <v>#REF!</v>
      </c>
    </row>
    <row r="280" spans="1:16" ht="15" customHeight="1">
      <c r="A280" s="50"/>
      <c r="B280" s="73"/>
      <c r="C280" s="99"/>
      <c r="D280" s="99"/>
      <c r="E280" s="99"/>
      <c r="F280" s="23">
        <v>2023</v>
      </c>
      <c r="G280" s="19">
        <v>3951957</v>
      </c>
      <c r="H280" s="19">
        <v>2975450</v>
      </c>
      <c r="I280" s="19">
        <v>707553</v>
      </c>
      <c r="J280" s="41" t="e">
        <f>#REF!-'por. przed zmianami'!C280:C287</f>
        <v>#REF!</v>
      </c>
      <c r="K280" s="41" t="e">
        <f>#REF!-'por. przed zmianami'!D280:D287</f>
        <v>#REF!</v>
      </c>
      <c r="L280" s="41" t="e">
        <f>#REF!-'por. przed zmianami'!E280:E287</f>
        <v>#REF!</v>
      </c>
      <c r="M280" s="41"/>
      <c r="N280" s="41" t="e">
        <f>#REF!-'por. przed zmianami'!G280:G287</f>
        <v>#REF!</v>
      </c>
      <c r="O280" s="41" t="e">
        <f>#REF!-'por. przed zmianami'!H280:H287</f>
        <v>#REF!</v>
      </c>
      <c r="P280" s="41" t="e">
        <f>#REF!-'por. przed zmianami'!I280:I287</f>
        <v>#REF!</v>
      </c>
    </row>
    <row r="281" spans="1:16" ht="15" customHeight="1">
      <c r="A281" s="50"/>
      <c r="B281" s="73"/>
      <c r="C281" s="100"/>
      <c r="D281" s="100"/>
      <c r="E281" s="100"/>
      <c r="F281" s="23">
        <v>2024</v>
      </c>
      <c r="G281" s="19">
        <v>2606373</v>
      </c>
      <c r="H281" s="19">
        <v>878355</v>
      </c>
      <c r="I281" s="19">
        <v>1591471</v>
      </c>
      <c r="J281" s="41" t="e">
        <f>#REF!-'por. przed zmianami'!C281:C288</f>
        <v>#REF!</v>
      </c>
      <c r="K281" s="41" t="e">
        <f>#REF!-'por. przed zmianami'!D281:D288</f>
        <v>#REF!</v>
      </c>
      <c r="L281" s="41" t="e">
        <f>#REF!-'por. przed zmianami'!E281:E288</f>
        <v>#REF!</v>
      </c>
      <c r="M281" s="41"/>
      <c r="N281" s="41" t="e">
        <f>#REF!-'por. przed zmianami'!G281:G288</f>
        <v>#REF!</v>
      </c>
      <c r="O281" s="41" t="e">
        <f>#REF!-'por. przed zmianami'!H281:H288</f>
        <v>#REF!</v>
      </c>
      <c r="P281" s="41" t="e">
        <f>#REF!-'por. przed zmianami'!I281:I288</f>
        <v>#REF!</v>
      </c>
    </row>
    <row r="282" spans="1:16" ht="15.75">
      <c r="A282" s="51"/>
      <c r="B282" s="66"/>
      <c r="C282" s="21">
        <f>C272+C279</f>
        <v>26153479</v>
      </c>
      <c r="D282" s="21">
        <f t="shared" ref="D282:E282" si="43">D272+D279</f>
        <v>19209601</v>
      </c>
      <c r="E282" s="21">
        <f t="shared" si="43"/>
        <v>4882296</v>
      </c>
      <c r="F282" s="39" t="s">
        <v>55</v>
      </c>
      <c r="G282" s="25">
        <f>SUM(G272:G281)</f>
        <v>26153479</v>
      </c>
      <c r="H282" s="25">
        <f t="shared" ref="H282:I282" si="44">SUM(H272:H281)</f>
        <v>19209601</v>
      </c>
      <c r="I282" s="25">
        <f t="shared" si="44"/>
        <v>4882296</v>
      </c>
      <c r="J282" s="41" t="e">
        <f>#REF!-'por. przed zmianami'!C282:C289</f>
        <v>#REF!</v>
      </c>
      <c r="K282" s="41" t="e">
        <f>#REF!-'por. przed zmianami'!D282:D289</f>
        <v>#REF!</v>
      </c>
      <c r="L282" s="41" t="e">
        <f>#REF!-'por. przed zmianami'!E282:E289</f>
        <v>#REF!</v>
      </c>
      <c r="M282" s="41"/>
      <c r="N282" s="41" t="e">
        <f>#REF!-'por. przed zmianami'!G282:G289</f>
        <v>#REF!</v>
      </c>
      <c r="O282" s="41" t="e">
        <f>#REF!-'por. przed zmianami'!H282:H289</f>
        <v>#REF!</v>
      </c>
      <c r="P282" s="41" t="e">
        <f>#REF!-'por. przed zmianami'!I282:I289</f>
        <v>#REF!</v>
      </c>
    </row>
    <row r="283" spans="1:16" ht="15" customHeight="1">
      <c r="A283" s="84" t="s">
        <v>43</v>
      </c>
      <c r="B283" s="87" t="s">
        <v>68</v>
      </c>
      <c r="C283" s="70">
        <v>2797059</v>
      </c>
      <c r="D283" s="70">
        <v>2085236</v>
      </c>
      <c r="E283" s="70">
        <v>711823</v>
      </c>
      <c r="F283" s="27">
        <v>2014</v>
      </c>
      <c r="G283" s="19">
        <v>0</v>
      </c>
      <c r="H283" s="19">
        <v>0</v>
      </c>
      <c r="I283" s="19">
        <v>0</v>
      </c>
      <c r="J283" s="41" t="e">
        <f>#REF!-'por. przed zmianami'!C283:C290</f>
        <v>#REF!</v>
      </c>
      <c r="K283" s="41" t="e">
        <f>#REF!-'por. przed zmianami'!D283:D290</f>
        <v>#REF!</v>
      </c>
      <c r="L283" s="41" t="e">
        <f>#REF!-'por. przed zmianami'!E283:E290</f>
        <v>#REF!</v>
      </c>
      <c r="M283" s="41"/>
      <c r="N283" s="41" t="e">
        <f>#REF!-'por. przed zmianami'!G283:G290</f>
        <v>#REF!</v>
      </c>
      <c r="O283" s="41" t="e">
        <f>#REF!-'por. przed zmianami'!H283:H290</f>
        <v>#REF!</v>
      </c>
      <c r="P283" s="41" t="e">
        <f>#REF!-'por. przed zmianami'!I283:I290</f>
        <v>#REF!</v>
      </c>
    </row>
    <row r="284" spans="1:16" ht="15" customHeight="1">
      <c r="A284" s="85"/>
      <c r="B284" s="88"/>
      <c r="C284" s="99"/>
      <c r="D284" s="99"/>
      <c r="E284" s="99"/>
      <c r="F284" s="27">
        <v>2015</v>
      </c>
      <c r="G284" s="19">
        <v>0</v>
      </c>
      <c r="H284" s="19">
        <v>0</v>
      </c>
      <c r="I284" s="19">
        <v>0</v>
      </c>
      <c r="J284" s="41" t="e">
        <f>#REF!-'por. przed zmianami'!C284:C291</f>
        <v>#REF!</v>
      </c>
      <c r="K284" s="41" t="e">
        <f>#REF!-'por. przed zmianami'!D284:D291</f>
        <v>#REF!</v>
      </c>
      <c r="L284" s="41" t="e">
        <f>#REF!-'por. przed zmianami'!E284:E291</f>
        <v>#REF!</v>
      </c>
      <c r="M284" s="41"/>
      <c r="N284" s="41" t="e">
        <f>#REF!-'por. przed zmianami'!G284:G291</f>
        <v>#REF!</v>
      </c>
      <c r="O284" s="41" t="e">
        <f>#REF!-'por. przed zmianami'!H284:H291</f>
        <v>#REF!</v>
      </c>
      <c r="P284" s="41" t="e">
        <f>#REF!-'por. przed zmianami'!I284:I291</f>
        <v>#REF!</v>
      </c>
    </row>
    <row r="285" spans="1:16" ht="15" customHeight="1">
      <c r="A285" s="85"/>
      <c r="B285" s="88"/>
      <c r="C285" s="99"/>
      <c r="D285" s="99"/>
      <c r="E285" s="99"/>
      <c r="F285" s="27">
        <v>2016</v>
      </c>
      <c r="G285" s="19">
        <v>744</v>
      </c>
      <c r="H285" s="19">
        <v>372</v>
      </c>
      <c r="I285" s="19">
        <v>372</v>
      </c>
      <c r="J285" s="41" t="e">
        <f>#REF!-'por. przed zmianami'!C285:C292</f>
        <v>#REF!</v>
      </c>
      <c r="K285" s="41" t="e">
        <f>#REF!-'por. przed zmianami'!D285:D292</f>
        <v>#REF!</v>
      </c>
      <c r="L285" s="41" t="e">
        <f>#REF!-'por. przed zmianami'!E285:E292</f>
        <v>#REF!</v>
      </c>
      <c r="M285" s="41"/>
      <c r="N285" s="41" t="e">
        <f>#REF!-'por. przed zmianami'!G285:G292</f>
        <v>#REF!</v>
      </c>
      <c r="O285" s="41" t="e">
        <f>#REF!-'por. przed zmianami'!H285:H292</f>
        <v>#REF!</v>
      </c>
      <c r="P285" s="41" t="e">
        <f>#REF!-'por. przed zmianami'!I285:I292</f>
        <v>#REF!</v>
      </c>
    </row>
    <row r="286" spans="1:16" ht="15" customHeight="1">
      <c r="A286" s="85"/>
      <c r="B286" s="88"/>
      <c r="C286" s="99"/>
      <c r="D286" s="99"/>
      <c r="E286" s="99"/>
      <c r="F286" s="27">
        <v>2017</v>
      </c>
      <c r="G286" s="19">
        <v>171596</v>
      </c>
      <c r="H286" s="19">
        <v>101707</v>
      </c>
      <c r="I286" s="19">
        <v>69889</v>
      </c>
      <c r="J286" s="41" t="e">
        <f>#REF!-'por. przed zmianami'!C286:C293</f>
        <v>#REF!</v>
      </c>
      <c r="K286" s="41" t="e">
        <f>#REF!-'por. przed zmianami'!D286:D293</f>
        <v>#REF!</v>
      </c>
      <c r="L286" s="41" t="e">
        <f>#REF!-'por. przed zmianami'!E286:E293</f>
        <v>#REF!</v>
      </c>
      <c r="M286" s="41"/>
      <c r="N286" s="41" t="e">
        <f>#REF!-'por. przed zmianami'!G286:G293</f>
        <v>#REF!</v>
      </c>
      <c r="O286" s="41" t="e">
        <f>#REF!-'por. przed zmianami'!H286:H293</f>
        <v>#REF!</v>
      </c>
      <c r="P286" s="41" t="e">
        <f>#REF!-'por. przed zmianami'!I286:I293</f>
        <v>#REF!</v>
      </c>
    </row>
    <row r="287" spans="1:16" ht="15" customHeight="1">
      <c r="A287" s="85"/>
      <c r="B287" s="88"/>
      <c r="C287" s="99"/>
      <c r="D287" s="99"/>
      <c r="E287" s="99"/>
      <c r="F287" s="27">
        <v>2018</v>
      </c>
      <c r="G287" s="19">
        <v>511431</v>
      </c>
      <c r="H287" s="19">
        <v>382590</v>
      </c>
      <c r="I287" s="19">
        <v>128841</v>
      </c>
      <c r="J287" s="41" t="e">
        <f>#REF!-'por. przed zmianami'!C287:C294</f>
        <v>#REF!</v>
      </c>
      <c r="K287" s="41" t="e">
        <f>#REF!-'por. przed zmianami'!D287:D294</f>
        <v>#REF!</v>
      </c>
      <c r="L287" s="41" t="e">
        <f>#REF!-'por. przed zmianami'!E287:E294</f>
        <v>#REF!</v>
      </c>
      <c r="M287" s="41"/>
      <c r="N287" s="41" t="e">
        <f>#REF!-'por. przed zmianami'!G287:G294</f>
        <v>#REF!</v>
      </c>
      <c r="O287" s="41" t="e">
        <f>#REF!-'por. przed zmianami'!H287:H294</f>
        <v>#REF!</v>
      </c>
      <c r="P287" s="41" t="e">
        <f>#REF!-'por. przed zmianami'!I287:I294</f>
        <v>#REF!</v>
      </c>
    </row>
    <row r="288" spans="1:16" ht="15" customHeight="1">
      <c r="A288" s="85"/>
      <c r="B288" s="88"/>
      <c r="C288" s="99"/>
      <c r="D288" s="99"/>
      <c r="E288" s="99"/>
      <c r="F288" s="27">
        <v>2019</v>
      </c>
      <c r="G288" s="19">
        <v>368767</v>
      </c>
      <c r="H288" s="19">
        <v>257966</v>
      </c>
      <c r="I288" s="19">
        <v>110801</v>
      </c>
      <c r="J288" s="41" t="e">
        <f>#REF!-'por. przed zmianami'!C288:C295</f>
        <v>#REF!</v>
      </c>
      <c r="K288" s="41" t="e">
        <f>#REF!-'por. przed zmianami'!D288:D295</f>
        <v>#REF!</v>
      </c>
      <c r="L288" s="41" t="e">
        <f>#REF!-'por. przed zmianami'!E288:E295</f>
        <v>#REF!</v>
      </c>
      <c r="M288" s="41"/>
      <c r="N288" s="41" t="e">
        <f>#REF!-'por. przed zmianami'!G288:G295</f>
        <v>#REF!</v>
      </c>
      <c r="O288" s="41" t="e">
        <f>#REF!-'por. przed zmianami'!H288:H295</f>
        <v>#REF!</v>
      </c>
      <c r="P288" s="41" t="e">
        <f>#REF!-'por. przed zmianami'!I288:I295</f>
        <v>#REF!</v>
      </c>
    </row>
    <row r="289" spans="1:16" ht="15" customHeight="1">
      <c r="A289" s="85"/>
      <c r="B289" s="88"/>
      <c r="C289" s="99"/>
      <c r="D289" s="99"/>
      <c r="E289" s="99"/>
      <c r="F289" s="27">
        <v>2020</v>
      </c>
      <c r="G289" s="19">
        <v>565126</v>
      </c>
      <c r="H289" s="19">
        <v>430798</v>
      </c>
      <c r="I289" s="19">
        <v>134328</v>
      </c>
      <c r="J289" s="41" t="e">
        <f>#REF!-'por. przed zmianami'!C289:C296</f>
        <v>#REF!</v>
      </c>
      <c r="K289" s="41" t="e">
        <f>#REF!-'por. przed zmianami'!D289:D296</f>
        <v>#REF!</v>
      </c>
      <c r="L289" s="41" t="e">
        <f>#REF!-'por. przed zmianami'!E289:E296</f>
        <v>#REF!</v>
      </c>
      <c r="M289" s="41"/>
      <c r="N289" s="41" t="e">
        <f>#REF!-'por. przed zmianami'!G289:G296</f>
        <v>#REF!</v>
      </c>
      <c r="O289" s="41" t="e">
        <f>#REF!-'por. przed zmianami'!H289:H296</f>
        <v>#REF!</v>
      </c>
      <c r="P289" s="41" t="e">
        <f>#REF!-'por. przed zmianami'!I289:I296</f>
        <v>#REF!</v>
      </c>
    </row>
    <row r="290" spans="1:16" ht="15" customHeight="1">
      <c r="A290" s="85"/>
      <c r="B290" s="88"/>
      <c r="C290" s="100"/>
      <c r="D290" s="100"/>
      <c r="E290" s="100"/>
      <c r="F290" s="27">
        <v>2021</v>
      </c>
      <c r="G290" s="19">
        <v>554561</v>
      </c>
      <c r="H290" s="19">
        <v>416430</v>
      </c>
      <c r="I290" s="19">
        <v>138131</v>
      </c>
      <c r="J290" s="41" t="e">
        <f>#REF!-'por. przed zmianami'!C290:C297</f>
        <v>#REF!</v>
      </c>
      <c r="K290" s="41" t="e">
        <f>#REF!-'por. przed zmianami'!D290:D297</f>
        <v>#REF!</v>
      </c>
      <c r="L290" s="41" t="e">
        <f>#REF!-'por. przed zmianami'!E290:E297</f>
        <v>#REF!</v>
      </c>
      <c r="M290" s="41"/>
      <c r="N290" s="41" t="e">
        <f>#REF!-'por. przed zmianami'!G290:G297</f>
        <v>#REF!</v>
      </c>
      <c r="O290" s="41" t="e">
        <f>#REF!-'por. przed zmianami'!H290:H297</f>
        <v>#REF!</v>
      </c>
      <c r="P290" s="41" t="e">
        <f>#REF!-'por. przed zmianami'!I290:I297</f>
        <v>#REF!</v>
      </c>
    </row>
    <row r="291" spans="1:16" ht="15" customHeight="1">
      <c r="A291" s="85"/>
      <c r="B291" s="88"/>
      <c r="C291" s="70">
        <v>389063</v>
      </c>
      <c r="D291" s="70">
        <v>265397</v>
      </c>
      <c r="E291" s="70">
        <v>123666</v>
      </c>
      <c r="F291" s="27">
        <v>2022</v>
      </c>
      <c r="G291" s="19">
        <v>523243</v>
      </c>
      <c r="H291" s="19">
        <v>387873</v>
      </c>
      <c r="I291" s="19">
        <v>135370</v>
      </c>
      <c r="J291" s="41" t="e">
        <f>#REF!-'por. przed zmianami'!C291:C298</f>
        <v>#REF!</v>
      </c>
      <c r="K291" s="41" t="e">
        <f>#REF!-'por. przed zmianami'!D291:D298</f>
        <v>#REF!</v>
      </c>
      <c r="L291" s="41" t="e">
        <f>#REF!-'por. przed zmianami'!E291:E298</f>
        <v>#REF!</v>
      </c>
      <c r="M291" s="41"/>
      <c r="N291" s="41" t="e">
        <f>#REF!-'por. przed zmianami'!G291:G298</f>
        <v>#REF!</v>
      </c>
      <c r="O291" s="41" t="e">
        <f>#REF!-'por. przed zmianami'!H291:H298</f>
        <v>#REF!</v>
      </c>
      <c r="P291" s="41" t="e">
        <f>#REF!-'por. przed zmianami'!I291:I298</f>
        <v>#REF!</v>
      </c>
    </row>
    <row r="292" spans="1:16" ht="15" customHeight="1">
      <c r="A292" s="85"/>
      <c r="B292" s="88"/>
      <c r="C292" s="99"/>
      <c r="D292" s="99"/>
      <c r="E292" s="99"/>
      <c r="F292" s="27">
        <v>2023</v>
      </c>
      <c r="G292" s="19">
        <v>490654</v>
      </c>
      <c r="H292" s="19">
        <v>372897</v>
      </c>
      <c r="I292" s="19">
        <v>117757</v>
      </c>
      <c r="J292" s="41" t="e">
        <f>#REF!-'por. przed zmianami'!C292:C299</f>
        <v>#REF!</v>
      </c>
      <c r="K292" s="41" t="e">
        <f>#REF!-'por. przed zmianami'!D292:D299</f>
        <v>#REF!</v>
      </c>
      <c r="L292" s="41" t="e">
        <f>#REF!-'por. przed zmianami'!E292:E299</f>
        <v>#REF!</v>
      </c>
      <c r="M292" s="41"/>
      <c r="N292" s="41" t="e">
        <f>#REF!-'por. przed zmianami'!G292:G299</f>
        <v>#REF!</v>
      </c>
      <c r="O292" s="41" t="e">
        <f>#REF!-'por. przed zmianami'!H292:H299</f>
        <v>#REF!</v>
      </c>
      <c r="P292" s="41" t="e">
        <f>#REF!-'por. przed zmianami'!I292:I299</f>
        <v>#REF!</v>
      </c>
    </row>
    <row r="293" spans="1:16" ht="15" customHeight="1">
      <c r="A293" s="86"/>
      <c r="B293" s="66"/>
      <c r="C293" s="21">
        <f>C283+C291</f>
        <v>3186122</v>
      </c>
      <c r="D293" s="21">
        <f t="shared" ref="D293:E293" si="45">D283+D291</f>
        <v>2350633</v>
      </c>
      <c r="E293" s="21">
        <f t="shared" si="45"/>
        <v>835489</v>
      </c>
      <c r="F293" s="39" t="s">
        <v>57</v>
      </c>
      <c r="G293" s="25">
        <f>SUM(G283:G292)</f>
        <v>3186122</v>
      </c>
      <c r="H293" s="25">
        <f t="shared" ref="H293:I293" si="46">SUM(H283:H292)</f>
        <v>2350633</v>
      </c>
      <c r="I293" s="25">
        <f t="shared" si="46"/>
        <v>835489</v>
      </c>
      <c r="J293" s="41" t="e">
        <f>#REF!-'por. przed zmianami'!C293:C300</f>
        <v>#REF!</v>
      </c>
      <c r="K293" s="41" t="e">
        <f>#REF!-'por. przed zmianami'!D293:D300</f>
        <v>#REF!</v>
      </c>
      <c r="L293" s="41" t="e">
        <f>#REF!-'por. przed zmianami'!E293:E300</f>
        <v>#REF!</v>
      </c>
      <c r="M293" s="41"/>
      <c r="N293" s="41" t="e">
        <f>#REF!-'por. przed zmianami'!G293:G300</f>
        <v>#REF!</v>
      </c>
      <c r="O293" s="41" t="e">
        <f>#REF!-'por. przed zmianami'!H293:H300</f>
        <v>#REF!</v>
      </c>
      <c r="P293" s="41" t="e">
        <f>#REF!-'por. przed zmianami'!I293:I300</f>
        <v>#REF!</v>
      </c>
    </row>
    <row r="294" spans="1:16" ht="15" customHeight="1">
      <c r="A294" s="84" t="s">
        <v>46</v>
      </c>
      <c r="B294" s="55" t="s">
        <v>37</v>
      </c>
      <c r="C294" s="74">
        <v>2157205</v>
      </c>
      <c r="D294" s="74">
        <v>1833627</v>
      </c>
      <c r="E294" s="74">
        <v>323578</v>
      </c>
      <c r="F294" s="23">
        <v>2014</v>
      </c>
      <c r="G294" s="19">
        <v>0</v>
      </c>
      <c r="H294" s="19">
        <v>0</v>
      </c>
      <c r="I294" s="19">
        <v>0</v>
      </c>
      <c r="J294" s="41" t="e">
        <f>#REF!-'por. przed zmianami'!C294:C301</f>
        <v>#REF!</v>
      </c>
      <c r="K294" s="41" t="e">
        <f>#REF!-'por. przed zmianami'!D294:D301</f>
        <v>#REF!</v>
      </c>
      <c r="L294" s="41" t="e">
        <f>#REF!-'por. przed zmianami'!E294:E301</f>
        <v>#REF!</v>
      </c>
      <c r="M294" s="41"/>
      <c r="N294" s="41" t="e">
        <f>#REF!-'por. przed zmianami'!G294:G301</f>
        <v>#REF!</v>
      </c>
      <c r="O294" s="41" t="e">
        <f>#REF!-'por. przed zmianami'!H294:H301</f>
        <v>#REF!</v>
      </c>
      <c r="P294" s="41" t="e">
        <f>#REF!-'por. przed zmianami'!I294:I301</f>
        <v>#REF!</v>
      </c>
    </row>
    <row r="295" spans="1:16" ht="15" customHeight="1">
      <c r="A295" s="85"/>
      <c r="B295" s="56"/>
      <c r="C295" s="101"/>
      <c r="D295" s="101"/>
      <c r="E295" s="101"/>
      <c r="F295" s="23">
        <v>2015</v>
      </c>
      <c r="G295" s="19">
        <v>221882</v>
      </c>
      <c r="H295" s="19">
        <v>188600</v>
      </c>
      <c r="I295" s="19">
        <v>33282</v>
      </c>
      <c r="J295" s="41" t="e">
        <f>#REF!-'por. przed zmianami'!C295:C302</f>
        <v>#REF!</v>
      </c>
      <c r="K295" s="41" t="e">
        <f>#REF!-'por. przed zmianami'!D295:D302</f>
        <v>#REF!</v>
      </c>
      <c r="L295" s="41" t="e">
        <f>#REF!-'por. przed zmianami'!E295:E302</f>
        <v>#REF!</v>
      </c>
      <c r="M295" s="41"/>
      <c r="N295" s="41" t="e">
        <f>#REF!-'por. przed zmianami'!G295:G302</f>
        <v>#REF!</v>
      </c>
      <c r="O295" s="41" t="e">
        <f>#REF!-'por. przed zmianami'!H295:H302</f>
        <v>#REF!</v>
      </c>
      <c r="P295" s="41" t="e">
        <f>#REF!-'por. przed zmianami'!I295:I302</f>
        <v>#REF!</v>
      </c>
    </row>
    <row r="296" spans="1:16" ht="15" customHeight="1">
      <c r="A296" s="85"/>
      <c r="B296" s="56"/>
      <c r="C296" s="101"/>
      <c r="D296" s="101"/>
      <c r="E296" s="101"/>
      <c r="F296" s="23">
        <v>2016</v>
      </c>
      <c r="G296" s="19">
        <v>204863</v>
      </c>
      <c r="H296" s="19">
        <v>174134</v>
      </c>
      <c r="I296" s="19">
        <v>30729</v>
      </c>
      <c r="J296" s="41" t="e">
        <f>#REF!-'por. przed zmianami'!C296:C303</f>
        <v>#REF!</v>
      </c>
      <c r="K296" s="41" t="e">
        <f>#REF!-'por. przed zmianami'!D296:D303</f>
        <v>#REF!</v>
      </c>
      <c r="L296" s="41" t="e">
        <f>#REF!-'por. przed zmianami'!E296:E303</f>
        <v>#REF!</v>
      </c>
      <c r="M296" s="41"/>
      <c r="N296" s="41" t="e">
        <f>#REF!-'por. przed zmianami'!G296:G303</f>
        <v>#REF!</v>
      </c>
      <c r="O296" s="41" t="e">
        <f>#REF!-'por. przed zmianami'!H296:H303</f>
        <v>#REF!</v>
      </c>
      <c r="P296" s="41" t="e">
        <f>#REF!-'por. przed zmianami'!I296:I303</f>
        <v>#REF!</v>
      </c>
    </row>
    <row r="297" spans="1:16" ht="15" customHeight="1">
      <c r="A297" s="85"/>
      <c r="B297" s="56"/>
      <c r="C297" s="101"/>
      <c r="D297" s="101"/>
      <c r="E297" s="101"/>
      <c r="F297" s="23">
        <v>2017</v>
      </c>
      <c r="G297" s="19">
        <v>331488</v>
      </c>
      <c r="H297" s="19">
        <v>281765</v>
      </c>
      <c r="I297" s="19">
        <v>49723</v>
      </c>
      <c r="J297" s="41" t="e">
        <f>#REF!-'por. przed zmianami'!C297:C304</f>
        <v>#REF!</v>
      </c>
      <c r="K297" s="41" t="e">
        <f>#REF!-'por. przed zmianami'!D297:D304</f>
        <v>#REF!</v>
      </c>
      <c r="L297" s="41" t="e">
        <f>#REF!-'por. przed zmianami'!E297:E304</f>
        <v>#REF!</v>
      </c>
      <c r="M297" s="41"/>
      <c r="N297" s="41" t="e">
        <f>#REF!-'por. przed zmianami'!G297:G304</f>
        <v>#REF!</v>
      </c>
      <c r="O297" s="41" t="e">
        <f>#REF!-'por. przed zmianami'!H297:H304</f>
        <v>#REF!</v>
      </c>
      <c r="P297" s="41" t="e">
        <f>#REF!-'por. przed zmianami'!I297:I304</f>
        <v>#REF!</v>
      </c>
    </row>
    <row r="298" spans="1:16" ht="15" customHeight="1">
      <c r="A298" s="85"/>
      <c r="B298" s="56"/>
      <c r="C298" s="101"/>
      <c r="D298" s="101"/>
      <c r="E298" s="101"/>
      <c r="F298" s="23">
        <v>2018</v>
      </c>
      <c r="G298" s="19">
        <v>400201</v>
      </c>
      <c r="H298" s="19">
        <v>340171</v>
      </c>
      <c r="I298" s="19">
        <v>60030</v>
      </c>
      <c r="J298" s="41" t="e">
        <f>#REF!-'por. przed zmianami'!C298:C305</f>
        <v>#REF!</v>
      </c>
      <c r="K298" s="41" t="e">
        <f>#REF!-'por. przed zmianami'!D298:D305</f>
        <v>#REF!</v>
      </c>
      <c r="L298" s="41" t="e">
        <f>#REF!-'por. przed zmianami'!E298:E305</f>
        <v>#REF!</v>
      </c>
      <c r="M298" s="41"/>
      <c r="N298" s="41" t="e">
        <f>#REF!-'por. przed zmianami'!G298:G305</f>
        <v>#REF!</v>
      </c>
      <c r="O298" s="41" t="e">
        <f>#REF!-'por. przed zmianami'!H298:H305</f>
        <v>#REF!</v>
      </c>
      <c r="P298" s="41" t="e">
        <f>#REF!-'por. przed zmianami'!I298:I305</f>
        <v>#REF!</v>
      </c>
    </row>
    <row r="299" spans="1:16" ht="15" customHeight="1">
      <c r="A299" s="85"/>
      <c r="B299" s="56"/>
      <c r="C299" s="101"/>
      <c r="D299" s="101"/>
      <c r="E299" s="101"/>
      <c r="F299" s="23">
        <v>2019</v>
      </c>
      <c r="G299" s="19">
        <v>272407</v>
      </c>
      <c r="H299" s="19">
        <v>231547</v>
      </c>
      <c r="I299" s="19">
        <v>40860</v>
      </c>
      <c r="J299" s="41" t="e">
        <f>#REF!-'por. przed zmianami'!C299:C306</f>
        <v>#REF!</v>
      </c>
      <c r="K299" s="41" t="e">
        <f>#REF!-'por. przed zmianami'!D299:D306</f>
        <v>#REF!</v>
      </c>
      <c r="L299" s="41" t="e">
        <f>#REF!-'por. przed zmianami'!E299:E306</f>
        <v>#REF!</v>
      </c>
      <c r="M299" s="41"/>
      <c r="N299" s="41" t="e">
        <f>#REF!-'por. przed zmianami'!G299:G306</f>
        <v>#REF!</v>
      </c>
      <c r="O299" s="41" t="e">
        <f>#REF!-'por. przed zmianami'!H299:H306</f>
        <v>#REF!</v>
      </c>
      <c r="P299" s="41" t="e">
        <f>#REF!-'por. przed zmianami'!I299:I306</f>
        <v>#REF!</v>
      </c>
    </row>
    <row r="300" spans="1:16" ht="15" customHeight="1">
      <c r="A300" s="85"/>
      <c r="B300" s="56"/>
      <c r="C300" s="101"/>
      <c r="D300" s="101"/>
      <c r="E300" s="101"/>
      <c r="F300" s="23">
        <v>2020</v>
      </c>
      <c r="G300" s="19">
        <v>366655</v>
      </c>
      <c r="H300" s="19">
        <v>311657</v>
      </c>
      <c r="I300" s="19">
        <v>54998</v>
      </c>
      <c r="J300" s="41" t="e">
        <f>#REF!-'por. przed zmianami'!C300:C307</f>
        <v>#REF!</v>
      </c>
      <c r="K300" s="41" t="e">
        <f>#REF!-'por. przed zmianami'!D300:D307</f>
        <v>#REF!</v>
      </c>
      <c r="L300" s="41" t="e">
        <f>#REF!-'por. przed zmianami'!E300:E307</f>
        <v>#REF!</v>
      </c>
      <c r="M300" s="41"/>
      <c r="N300" s="41" t="e">
        <f>#REF!-'por. przed zmianami'!G300:G307</f>
        <v>#REF!</v>
      </c>
      <c r="O300" s="41" t="e">
        <f>#REF!-'por. przed zmianami'!H300:H307</f>
        <v>#REF!</v>
      </c>
      <c r="P300" s="41" t="e">
        <f>#REF!-'por. przed zmianami'!I300:I307</f>
        <v>#REF!</v>
      </c>
    </row>
    <row r="301" spans="1:16" ht="15" customHeight="1">
      <c r="A301" s="85"/>
      <c r="B301" s="56"/>
      <c r="C301" s="102"/>
      <c r="D301" s="102"/>
      <c r="E301" s="102"/>
      <c r="F301" s="23">
        <v>2021</v>
      </c>
      <c r="G301" s="19">
        <v>359709</v>
      </c>
      <c r="H301" s="19">
        <v>305753</v>
      </c>
      <c r="I301" s="19">
        <v>53956</v>
      </c>
      <c r="J301" s="41" t="e">
        <f>#REF!-'por. przed zmianami'!C301:C308</f>
        <v>#REF!</v>
      </c>
      <c r="K301" s="41" t="e">
        <f>#REF!-'por. przed zmianami'!D301:D308</f>
        <v>#REF!</v>
      </c>
      <c r="L301" s="41" t="e">
        <f>#REF!-'por. przed zmianami'!E301:E308</f>
        <v>#REF!</v>
      </c>
      <c r="M301" s="41"/>
      <c r="N301" s="41" t="e">
        <f>#REF!-'por. przed zmianami'!G301:G308</f>
        <v>#REF!</v>
      </c>
      <c r="O301" s="41" t="e">
        <f>#REF!-'por. przed zmianami'!H301:H308</f>
        <v>#REF!</v>
      </c>
      <c r="P301" s="41" t="e">
        <f>#REF!-'por. przed zmianami'!I301:I308</f>
        <v>#REF!</v>
      </c>
    </row>
    <row r="302" spans="1:16" ht="15" customHeight="1">
      <c r="A302" s="85"/>
      <c r="B302" s="56"/>
      <c r="C302" s="74">
        <v>285839</v>
      </c>
      <c r="D302" s="74">
        <v>242964</v>
      </c>
      <c r="E302" s="74">
        <v>42875</v>
      </c>
      <c r="F302" s="23">
        <v>2022</v>
      </c>
      <c r="G302" s="19">
        <v>208025</v>
      </c>
      <c r="H302" s="19">
        <v>176821</v>
      </c>
      <c r="I302" s="19">
        <v>31204</v>
      </c>
      <c r="J302" s="41" t="e">
        <f>#REF!-'por. przed zmianami'!C302:C309</f>
        <v>#REF!</v>
      </c>
      <c r="K302" s="41" t="e">
        <f>#REF!-'por. przed zmianami'!D302:D309</f>
        <v>#REF!</v>
      </c>
      <c r="L302" s="41" t="e">
        <f>#REF!-'por. przed zmianami'!E302:E309</f>
        <v>#REF!</v>
      </c>
      <c r="M302" s="41"/>
      <c r="N302" s="41" t="e">
        <f>#REF!-'por. przed zmianami'!G302:G309</f>
        <v>#REF!</v>
      </c>
      <c r="O302" s="41" t="e">
        <f>#REF!-'por. przed zmianami'!H302:H309</f>
        <v>#REF!</v>
      </c>
      <c r="P302" s="41" t="e">
        <f>#REF!-'por. przed zmianami'!I302:I309</f>
        <v>#REF!</v>
      </c>
    </row>
    <row r="303" spans="1:16" ht="15" customHeight="1">
      <c r="A303" s="85"/>
      <c r="B303" s="56"/>
      <c r="C303" s="101"/>
      <c r="D303" s="101"/>
      <c r="E303" s="101"/>
      <c r="F303" s="23">
        <v>2023</v>
      </c>
      <c r="G303" s="19">
        <v>77814</v>
      </c>
      <c r="H303" s="19">
        <v>66143</v>
      </c>
      <c r="I303" s="19">
        <v>11671</v>
      </c>
      <c r="J303" s="41" t="e">
        <f>#REF!-'por. przed zmianami'!C303:C310</f>
        <v>#REF!</v>
      </c>
      <c r="K303" s="41" t="e">
        <f>#REF!-'por. przed zmianami'!D303:D310</f>
        <v>#REF!</v>
      </c>
      <c r="L303" s="41" t="e">
        <f>#REF!-'por. przed zmianami'!E303:E310</f>
        <v>#REF!</v>
      </c>
      <c r="M303" s="41"/>
      <c r="N303" s="41" t="e">
        <f>#REF!-'por. przed zmianami'!G303:G310</f>
        <v>#REF!</v>
      </c>
      <c r="O303" s="41" t="e">
        <f>#REF!-'por. przed zmianami'!H303:H310</f>
        <v>#REF!</v>
      </c>
      <c r="P303" s="41" t="e">
        <f>#REF!-'por. przed zmianami'!I303:I310</f>
        <v>#REF!</v>
      </c>
    </row>
    <row r="304" spans="1:16" ht="15" customHeight="1">
      <c r="A304" s="86"/>
      <c r="B304" s="53"/>
      <c r="C304" s="21">
        <f>C294+C302</f>
        <v>2443044</v>
      </c>
      <c r="D304" s="21">
        <f t="shared" ref="D304:E304" si="47">D294+D302</f>
        <v>2076591</v>
      </c>
      <c r="E304" s="21">
        <f t="shared" si="47"/>
        <v>366453</v>
      </c>
      <c r="F304" s="39" t="s">
        <v>57</v>
      </c>
      <c r="G304" s="25">
        <f>SUM(G294:G303)</f>
        <v>2443044</v>
      </c>
      <c r="H304" s="25">
        <f t="shared" ref="H304:I304" si="48">SUM(H294:H303)</f>
        <v>2076591</v>
      </c>
      <c r="I304" s="25">
        <f t="shared" si="48"/>
        <v>366453</v>
      </c>
      <c r="J304" s="41" t="e">
        <f>#REF!-'por. przed zmianami'!C304:C311</f>
        <v>#REF!</v>
      </c>
      <c r="K304" s="41" t="e">
        <f>#REF!-'por. przed zmianami'!D304:D311</f>
        <v>#REF!</v>
      </c>
      <c r="L304" s="41" t="e">
        <f>#REF!-'por. przed zmianami'!E304:E311</f>
        <v>#REF!</v>
      </c>
      <c r="M304" s="41"/>
      <c r="N304" s="41" t="e">
        <f>#REF!-'por. przed zmianami'!G304:G311</f>
        <v>#REF!</v>
      </c>
      <c r="O304" s="41" t="e">
        <f>#REF!-'por. przed zmianami'!H304:H311</f>
        <v>#REF!</v>
      </c>
      <c r="P304" s="41" t="e">
        <f>#REF!-'por. przed zmianami'!I304:I311</f>
        <v>#REF!</v>
      </c>
    </row>
    <row r="305" spans="1:16" ht="15" customHeight="1">
      <c r="A305" s="78" t="s">
        <v>45</v>
      </c>
      <c r="B305" s="81" t="s">
        <v>51</v>
      </c>
      <c r="C305" s="77">
        <v>1601170</v>
      </c>
      <c r="D305" s="77">
        <v>1365333</v>
      </c>
      <c r="E305" s="77">
        <v>235837</v>
      </c>
      <c r="F305" s="23">
        <v>2015</v>
      </c>
      <c r="G305" s="19">
        <v>0</v>
      </c>
      <c r="H305" s="19">
        <v>0</v>
      </c>
      <c r="I305" s="19">
        <v>0</v>
      </c>
      <c r="J305" s="41" t="e">
        <f>#REF!-'por. przed zmianami'!C305:C312</f>
        <v>#REF!</v>
      </c>
      <c r="K305" s="41" t="e">
        <f>#REF!-'por. przed zmianami'!D305:D312</f>
        <v>#REF!</v>
      </c>
      <c r="L305" s="41" t="e">
        <f>#REF!-'por. przed zmianami'!E305:E312</f>
        <v>#REF!</v>
      </c>
      <c r="M305" s="41"/>
      <c r="N305" s="41" t="e">
        <f>#REF!-'por. przed zmianami'!G305:G312</f>
        <v>#REF!</v>
      </c>
      <c r="O305" s="41" t="e">
        <f>#REF!-'por. przed zmianami'!H305:H312</f>
        <v>#REF!</v>
      </c>
      <c r="P305" s="41" t="e">
        <f>#REF!-'por. przed zmianami'!I305:I312</f>
        <v>#REF!</v>
      </c>
    </row>
    <row r="306" spans="1:16" ht="15" customHeight="1">
      <c r="A306" s="79"/>
      <c r="B306" s="82"/>
      <c r="C306" s="103"/>
      <c r="D306" s="103"/>
      <c r="E306" s="103"/>
      <c r="F306" s="23">
        <v>2016</v>
      </c>
      <c r="G306" s="19">
        <v>14</v>
      </c>
      <c r="H306" s="19">
        <v>14</v>
      </c>
      <c r="I306" s="19">
        <v>0</v>
      </c>
      <c r="J306" s="41" t="e">
        <f>#REF!-'por. przed zmianami'!C306:C313</f>
        <v>#REF!</v>
      </c>
      <c r="K306" s="41" t="e">
        <f>#REF!-'por. przed zmianami'!D306:D313</f>
        <v>#REF!</v>
      </c>
      <c r="L306" s="41" t="e">
        <f>#REF!-'por. przed zmianami'!E306:E313</f>
        <v>#REF!</v>
      </c>
      <c r="M306" s="41"/>
      <c r="N306" s="41" t="e">
        <f>#REF!-'por. przed zmianami'!G306:G313</f>
        <v>#REF!</v>
      </c>
      <c r="O306" s="41" t="e">
        <f>#REF!-'por. przed zmianami'!H306:H313</f>
        <v>#REF!</v>
      </c>
      <c r="P306" s="41" t="e">
        <f>#REF!-'por. przed zmianami'!I306:I313</f>
        <v>#REF!</v>
      </c>
    </row>
    <row r="307" spans="1:16" ht="15" customHeight="1">
      <c r="A307" s="79"/>
      <c r="B307" s="82"/>
      <c r="C307" s="103"/>
      <c r="D307" s="103"/>
      <c r="E307" s="103"/>
      <c r="F307" s="23">
        <v>2017</v>
      </c>
      <c r="G307" s="19">
        <v>133</v>
      </c>
      <c r="H307" s="19">
        <v>133</v>
      </c>
      <c r="I307" s="19">
        <v>0</v>
      </c>
      <c r="J307" s="41" t="e">
        <f>#REF!-'por. przed zmianami'!C307:C314</f>
        <v>#REF!</v>
      </c>
      <c r="K307" s="41" t="e">
        <f>#REF!-'por. przed zmianami'!D307:D314</f>
        <v>#REF!</v>
      </c>
      <c r="L307" s="41" t="e">
        <f>#REF!-'por. przed zmianami'!E307:E314</f>
        <v>#REF!</v>
      </c>
      <c r="M307" s="41"/>
      <c r="N307" s="41" t="e">
        <f>#REF!-'por. przed zmianami'!G307:G314</f>
        <v>#REF!</v>
      </c>
      <c r="O307" s="41" t="e">
        <f>#REF!-'por. przed zmianami'!H307:H314</f>
        <v>#REF!</v>
      </c>
      <c r="P307" s="41" t="e">
        <f>#REF!-'por. przed zmianami'!I307:I314</f>
        <v>#REF!</v>
      </c>
    </row>
    <row r="308" spans="1:16" ht="15" customHeight="1">
      <c r="A308" s="79"/>
      <c r="B308" s="82"/>
      <c r="C308" s="103"/>
      <c r="D308" s="103"/>
      <c r="E308" s="103"/>
      <c r="F308" s="23">
        <v>2018</v>
      </c>
      <c r="G308" s="19">
        <v>4874</v>
      </c>
      <c r="H308" s="19">
        <v>4496</v>
      </c>
      <c r="I308" s="19">
        <v>378</v>
      </c>
      <c r="J308" s="41" t="e">
        <f>#REF!-'por. przed zmianami'!C308:C315</f>
        <v>#REF!</v>
      </c>
      <c r="K308" s="41" t="e">
        <f>#REF!-'por. przed zmianami'!D308:D315</f>
        <v>#REF!</v>
      </c>
      <c r="L308" s="41" t="e">
        <f>#REF!-'por. przed zmianami'!E308:E315</f>
        <v>#REF!</v>
      </c>
      <c r="M308" s="41"/>
      <c r="N308" s="41" t="e">
        <f>#REF!-'por. przed zmianami'!G308:G315</f>
        <v>#REF!</v>
      </c>
      <c r="O308" s="41" t="e">
        <f>#REF!-'por. przed zmianami'!H308:H315</f>
        <v>#REF!</v>
      </c>
      <c r="P308" s="41" t="e">
        <f>#REF!-'por. przed zmianami'!I308:I315</f>
        <v>#REF!</v>
      </c>
    </row>
    <row r="309" spans="1:16" ht="15" customHeight="1">
      <c r="A309" s="79"/>
      <c r="B309" s="82"/>
      <c r="C309" s="103"/>
      <c r="D309" s="103"/>
      <c r="E309" s="103"/>
      <c r="F309" s="23">
        <v>2019</v>
      </c>
      <c r="G309" s="19">
        <v>21892</v>
      </c>
      <c r="H309" s="19">
        <v>19173</v>
      </c>
      <c r="I309" s="19">
        <v>2719</v>
      </c>
      <c r="J309" s="41" t="e">
        <f>#REF!-'por. przed zmianami'!C309:C316</f>
        <v>#REF!</v>
      </c>
      <c r="K309" s="41" t="e">
        <f>#REF!-'por. przed zmianami'!D309:D316</f>
        <v>#REF!</v>
      </c>
      <c r="L309" s="41" t="e">
        <f>#REF!-'por. przed zmianami'!E309:E316</f>
        <v>#REF!</v>
      </c>
      <c r="M309" s="41"/>
      <c r="N309" s="41" t="e">
        <f>#REF!-'por. przed zmianami'!G309:G316</f>
        <v>#REF!</v>
      </c>
      <c r="O309" s="41" t="e">
        <f>#REF!-'por. przed zmianami'!H309:H316</f>
        <v>#REF!</v>
      </c>
      <c r="P309" s="41" t="e">
        <f>#REF!-'por. przed zmianami'!I309:I316</f>
        <v>#REF!</v>
      </c>
    </row>
    <row r="310" spans="1:16" ht="15" customHeight="1">
      <c r="A310" s="79"/>
      <c r="B310" s="82"/>
      <c r="C310" s="103"/>
      <c r="D310" s="103"/>
      <c r="E310" s="103"/>
      <c r="F310" s="23">
        <v>2020</v>
      </c>
      <c r="G310" s="19">
        <v>60018</v>
      </c>
      <c r="H310" s="19">
        <v>51977</v>
      </c>
      <c r="I310" s="19">
        <v>8041</v>
      </c>
      <c r="J310" s="41" t="e">
        <f>#REF!-'por. przed zmianami'!C310:C317</f>
        <v>#REF!</v>
      </c>
      <c r="K310" s="41" t="e">
        <f>#REF!-'por. przed zmianami'!D310:D317</f>
        <v>#REF!</v>
      </c>
      <c r="L310" s="41" t="e">
        <f>#REF!-'por. przed zmianami'!E310:E317</f>
        <v>#REF!</v>
      </c>
      <c r="M310" s="41"/>
      <c r="N310" s="41" t="e">
        <f>#REF!-'por. przed zmianami'!G310:G317</f>
        <v>#REF!</v>
      </c>
      <c r="O310" s="41" t="e">
        <f>#REF!-'por. przed zmianami'!H310:H317</f>
        <v>#REF!</v>
      </c>
      <c r="P310" s="41" t="e">
        <f>#REF!-'por. przed zmianami'!I310:I317</f>
        <v>#REF!</v>
      </c>
    </row>
    <row r="311" spans="1:16" ht="15" customHeight="1">
      <c r="A311" s="79"/>
      <c r="B311" s="82"/>
      <c r="C311" s="104"/>
      <c r="D311" s="104"/>
      <c r="E311" s="104"/>
      <c r="F311" s="23">
        <v>2021</v>
      </c>
      <c r="G311" s="19">
        <v>233830</v>
      </c>
      <c r="H311" s="19">
        <v>195648</v>
      </c>
      <c r="I311" s="19">
        <v>38182</v>
      </c>
      <c r="J311" s="41" t="e">
        <f>#REF!-'por. przed zmianami'!C311:C318</f>
        <v>#REF!</v>
      </c>
      <c r="K311" s="41" t="e">
        <f>#REF!-'por. przed zmianami'!D311:D318</f>
        <v>#REF!</v>
      </c>
      <c r="L311" s="41" t="e">
        <f>#REF!-'por. przed zmianami'!E311:E318</f>
        <v>#REF!</v>
      </c>
      <c r="M311" s="41"/>
      <c r="N311" s="41" t="e">
        <f>#REF!-'por. przed zmianami'!G311:G318</f>
        <v>#REF!</v>
      </c>
      <c r="O311" s="41" t="e">
        <f>#REF!-'por. przed zmianami'!H311:H318</f>
        <v>#REF!</v>
      </c>
      <c r="P311" s="41" t="e">
        <f>#REF!-'por. przed zmianami'!I311:I318</f>
        <v>#REF!</v>
      </c>
    </row>
    <row r="312" spans="1:16" ht="15" customHeight="1">
      <c r="A312" s="79"/>
      <c r="B312" s="82"/>
      <c r="C312" s="77">
        <v>66278</v>
      </c>
      <c r="D312" s="77">
        <v>61458</v>
      </c>
      <c r="E312" s="77">
        <v>4820</v>
      </c>
      <c r="F312" s="23">
        <v>2022</v>
      </c>
      <c r="G312" s="19">
        <v>466072</v>
      </c>
      <c r="H312" s="19">
        <v>393849</v>
      </c>
      <c r="I312" s="19">
        <v>72223</v>
      </c>
      <c r="J312" s="41" t="e">
        <f>#REF!-'por. przed zmianami'!C312:C319</f>
        <v>#REF!</v>
      </c>
      <c r="K312" s="41" t="e">
        <f>#REF!-'por. przed zmianami'!D312:D319</f>
        <v>#REF!</v>
      </c>
      <c r="L312" s="41" t="e">
        <f>#REF!-'por. przed zmianami'!E312:E319</f>
        <v>#REF!</v>
      </c>
      <c r="M312" s="41"/>
      <c r="N312" s="41" t="e">
        <f>#REF!-'por. przed zmianami'!G312:G319</f>
        <v>#REF!</v>
      </c>
      <c r="O312" s="41" t="e">
        <f>#REF!-'por. przed zmianami'!H312:H319</f>
        <v>#REF!</v>
      </c>
      <c r="P312" s="41" t="e">
        <f>#REF!-'por. przed zmianami'!I312:I319</f>
        <v>#REF!</v>
      </c>
    </row>
    <row r="313" spans="1:16" ht="15" customHeight="1">
      <c r="A313" s="79"/>
      <c r="B313" s="82"/>
      <c r="C313" s="103"/>
      <c r="D313" s="103"/>
      <c r="E313" s="103"/>
      <c r="F313" s="23">
        <v>2023</v>
      </c>
      <c r="G313" s="19">
        <v>534845</v>
      </c>
      <c r="H313" s="19">
        <v>446417</v>
      </c>
      <c r="I313" s="19">
        <v>88428</v>
      </c>
      <c r="J313" s="41" t="e">
        <f>#REF!-'por. przed zmianami'!C313:C320</f>
        <v>#REF!</v>
      </c>
      <c r="K313" s="41" t="e">
        <f>#REF!-'por. przed zmianami'!D313:D320</f>
        <v>#REF!</v>
      </c>
      <c r="L313" s="41" t="e">
        <f>#REF!-'por. przed zmianami'!E313:E320</f>
        <v>#REF!</v>
      </c>
      <c r="M313" s="41"/>
      <c r="N313" s="41" t="e">
        <f>#REF!-'por. przed zmianami'!G313:G320</f>
        <v>#REF!</v>
      </c>
      <c r="O313" s="41" t="e">
        <f>#REF!-'por. przed zmianami'!H313:H320</f>
        <v>#REF!</v>
      </c>
      <c r="P313" s="41" t="e">
        <f>#REF!-'por. przed zmianami'!I313:I320</f>
        <v>#REF!</v>
      </c>
    </row>
    <row r="314" spans="1:16" ht="15" customHeight="1">
      <c r="A314" s="79"/>
      <c r="B314" s="82"/>
      <c r="C314" s="103"/>
      <c r="D314" s="103"/>
      <c r="E314" s="103"/>
      <c r="F314" s="23">
        <v>2024</v>
      </c>
      <c r="G314" s="19">
        <v>341798</v>
      </c>
      <c r="H314" s="19">
        <v>311093</v>
      </c>
      <c r="I314" s="19">
        <v>30705</v>
      </c>
      <c r="J314" s="41" t="e">
        <f>#REF!-'por. przed zmianami'!C314:C321</f>
        <v>#REF!</v>
      </c>
      <c r="K314" s="41" t="e">
        <f>#REF!-'por. przed zmianami'!D314:D321</f>
        <v>#REF!</v>
      </c>
      <c r="L314" s="41" t="e">
        <f>#REF!-'por. przed zmianami'!E314:E321</f>
        <v>#REF!</v>
      </c>
      <c r="M314" s="41"/>
      <c r="N314" s="41" t="e">
        <f>#REF!-'por. przed zmianami'!G314:G321</f>
        <v>#REF!</v>
      </c>
      <c r="O314" s="41" t="e">
        <f>#REF!-'por. przed zmianami'!H314:H321</f>
        <v>#REF!</v>
      </c>
      <c r="P314" s="41" t="e">
        <f>#REF!-'por. przed zmianami'!I314:I321</f>
        <v>#REF!</v>
      </c>
    </row>
    <row r="315" spans="1:16" ht="15" customHeight="1">
      <c r="A315" s="79"/>
      <c r="B315" s="82"/>
      <c r="C315" s="104"/>
      <c r="D315" s="104"/>
      <c r="E315" s="104"/>
      <c r="F315" s="23">
        <v>2025</v>
      </c>
      <c r="G315" s="19">
        <v>4154</v>
      </c>
      <c r="H315" s="19">
        <v>4154</v>
      </c>
      <c r="I315" s="19">
        <v>0</v>
      </c>
      <c r="J315" s="41" t="e">
        <f>#REF!-'por. przed zmianami'!C315:C322</f>
        <v>#REF!</v>
      </c>
      <c r="K315" s="41" t="e">
        <f>#REF!-'por. przed zmianami'!D315:D322</f>
        <v>#REF!</v>
      </c>
      <c r="L315" s="41" t="e">
        <f>#REF!-'por. przed zmianami'!E315:E322</f>
        <v>#REF!</v>
      </c>
      <c r="M315" s="41"/>
      <c r="N315" s="41" t="e">
        <f>#REF!-'por. przed zmianami'!G315:G322</f>
        <v>#REF!</v>
      </c>
      <c r="O315" s="41" t="e">
        <f>#REF!-'por. przed zmianami'!H315:H322</f>
        <v>#REF!</v>
      </c>
      <c r="P315" s="41" t="e">
        <f>#REF!-'por. przed zmianami'!I315:I322</f>
        <v>#REF!</v>
      </c>
    </row>
    <row r="316" spans="1:16" ht="15.75">
      <c r="A316" s="80"/>
      <c r="B316" s="83"/>
      <c r="C316" s="21">
        <f>C305+C312</f>
        <v>1667448</v>
      </c>
      <c r="D316" s="21">
        <f t="shared" ref="D316:E316" si="49">D305+D312</f>
        <v>1426791</v>
      </c>
      <c r="E316" s="21">
        <f t="shared" si="49"/>
        <v>240657</v>
      </c>
      <c r="F316" s="39" t="s">
        <v>47</v>
      </c>
      <c r="G316" s="28">
        <f>SUM(G305:G315)</f>
        <v>1667630</v>
      </c>
      <c r="H316" s="28">
        <f t="shared" ref="H316:I316" si="50">SUM(H305:H315)</f>
        <v>1426954</v>
      </c>
      <c r="I316" s="28">
        <f t="shared" si="50"/>
        <v>240676</v>
      </c>
      <c r="J316" s="41" t="e">
        <f>#REF!-'por. przed zmianami'!C316:C323</f>
        <v>#REF!</v>
      </c>
      <c r="K316" s="41" t="e">
        <f>#REF!-'por. przed zmianami'!D316:D323</f>
        <v>#REF!</v>
      </c>
      <c r="L316" s="41" t="e">
        <f>#REF!-'por. przed zmianami'!E316:E323</f>
        <v>#REF!</v>
      </c>
      <c r="M316" s="41"/>
      <c r="N316" s="41" t="e">
        <f>#REF!-'por. przed zmianami'!G316:G323</f>
        <v>#REF!</v>
      </c>
      <c r="O316" s="41" t="e">
        <f>#REF!-'por. przed zmianami'!H316:H323</f>
        <v>#REF!</v>
      </c>
      <c r="P316" s="41" t="e">
        <f>#REF!-'por. przed zmianami'!I316:I323</f>
        <v>#REF!</v>
      </c>
    </row>
    <row r="317" spans="1:16" ht="15" customHeight="1">
      <c r="A317" s="78" t="s">
        <v>45</v>
      </c>
      <c r="B317" s="81" t="s">
        <v>69</v>
      </c>
      <c r="C317" s="77">
        <v>1665874</v>
      </c>
      <c r="D317" s="77">
        <v>1419374</v>
      </c>
      <c r="E317" s="77">
        <v>246500</v>
      </c>
      <c r="F317" s="23">
        <v>2015</v>
      </c>
      <c r="G317" s="19">
        <v>0</v>
      </c>
      <c r="H317" s="19">
        <v>0</v>
      </c>
      <c r="I317" s="19">
        <v>0</v>
      </c>
      <c r="J317" s="41" t="e">
        <f>#REF!-'por. przed zmianami'!C317:C324</f>
        <v>#REF!</v>
      </c>
      <c r="K317" s="41" t="e">
        <f>#REF!-'por. przed zmianami'!D317:D324</f>
        <v>#REF!</v>
      </c>
      <c r="L317" s="41" t="e">
        <f>#REF!-'por. przed zmianami'!E317:E324</f>
        <v>#REF!</v>
      </c>
      <c r="M317" s="41"/>
      <c r="N317" s="41" t="e">
        <f>#REF!-'por. przed zmianami'!G317:G324</f>
        <v>#REF!</v>
      </c>
      <c r="O317" s="41" t="e">
        <f>#REF!-'por. przed zmianami'!H317:H324</f>
        <v>#REF!</v>
      </c>
      <c r="P317" s="41" t="e">
        <f>#REF!-'por. przed zmianami'!I317:I324</f>
        <v>#REF!</v>
      </c>
    </row>
    <row r="318" spans="1:16" ht="15" customHeight="1">
      <c r="A318" s="79"/>
      <c r="B318" s="82"/>
      <c r="C318" s="103"/>
      <c r="D318" s="103"/>
      <c r="E318" s="103"/>
      <c r="F318" s="23">
        <v>2016</v>
      </c>
      <c r="G318" s="19">
        <v>15</v>
      </c>
      <c r="H318" s="19">
        <v>15</v>
      </c>
      <c r="I318" s="19">
        <v>0</v>
      </c>
      <c r="J318" s="41" t="e">
        <f>#REF!-'por. przed zmianami'!C318:C325</f>
        <v>#REF!</v>
      </c>
      <c r="K318" s="41" t="e">
        <f>#REF!-'por. przed zmianami'!D318:D325</f>
        <v>#REF!</v>
      </c>
      <c r="L318" s="41" t="e">
        <f>#REF!-'por. przed zmianami'!E318:E325</f>
        <v>#REF!</v>
      </c>
      <c r="M318" s="41"/>
      <c r="N318" s="41" t="e">
        <f>#REF!-'por. przed zmianami'!G318:G325</f>
        <v>#REF!</v>
      </c>
      <c r="O318" s="41" t="e">
        <f>#REF!-'por. przed zmianami'!H318:H325</f>
        <v>#REF!</v>
      </c>
      <c r="P318" s="41" t="e">
        <f>#REF!-'por. przed zmianami'!I318:I325</f>
        <v>#REF!</v>
      </c>
    </row>
    <row r="319" spans="1:16" ht="15" customHeight="1">
      <c r="A319" s="79"/>
      <c r="B319" s="82"/>
      <c r="C319" s="103"/>
      <c r="D319" s="103"/>
      <c r="E319" s="103"/>
      <c r="F319" s="23">
        <v>2017</v>
      </c>
      <c r="G319" s="19">
        <v>138</v>
      </c>
      <c r="H319" s="19">
        <v>138</v>
      </c>
      <c r="I319" s="19">
        <v>0</v>
      </c>
      <c r="J319" s="41" t="e">
        <f>#REF!-'por. przed zmianami'!C319:C326</f>
        <v>#REF!</v>
      </c>
      <c r="K319" s="41" t="e">
        <f>#REF!-'por. przed zmianami'!D319:D326</f>
        <v>#REF!</v>
      </c>
      <c r="L319" s="41" t="e">
        <f>#REF!-'por. przed zmianami'!E319:E326</f>
        <v>#REF!</v>
      </c>
      <c r="M319" s="41"/>
      <c r="N319" s="41" t="e">
        <f>#REF!-'por. przed zmianami'!G319:G326</f>
        <v>#REF!</v>
      </c>
      <c r="O319" s="41" t="e">
        <f>#REF!-'por. przed zmianami'!H319:H326</f>
        <v>#REF!</v>
      </c>
      <c r="P319" s="41" t="e">
        <f>#REF!-'por. przed zmianami'!I319:I326</f>
        <v>#REF!</v>
      </c>
    </row>
    <row r="320" spans="1:16" ht="15" customHeight="1">
      <c r="A320" s="79"/>
      <c r="B320" s="82"/>
      <c r="C320" s="103"/>
      <c r="D320" s="103"/>
      <c r="E320" s="103"/>
      <c r="F320" s="23">
        <v>2018</v>
      </c>
      <c r="G320" s="19">
        <v>6075</v>
      </c>
      <c r="H320" s="19">
        <v>5402</v>
      </c>
      <c r="I320" s="19">
        <v>673</v>
      </c>
      <c r="J320" s="41" t="e">
        <f>#REF!-'por. przed zmianami'!C320:C327</f>
        <v>#REF!</v>
      </c>
      <c r="K320" s="41" t="e">
        <f>#REF!-'por. przed zmianami'!D320:D327</f>
        <v>#REF!</v>
      </c>
      <c r="L320" s="41" t="e">
        <f>#REF!-'por. przed zmianami'!E320:E327</f>
        <v>#REF!</v>
      </c>
      <c r="M320" s="41"/>
      <c r="N320" s="41" t="e">
        <f>#REF!-'por. przed zmianami'!G320:G327</f>
        <v>#REF!</v>
      </c>
      <c r="O320" s="41" t="e">
        <f>#REF!-'por. przed zmianami'!H320:H327</f>
        <v>#REF!</v>
      </c>
      <c r="P320" s="41" t="e">
        <f>#REF!-'por. przed zmianami'!I320:I327</f>
        <v>#REF!</v>
      </c>
    </row>
    <row r="321" spans="1:16" ht="15" customHeight="1">
      <c r="A321" s="79"/>
      <c r="B321" s="82"/>
      <c r="C321" s="103"/>
      <c r="D321" s="103"/>
      <c r="E321" s="103"/>
      <c r="F321" s="23">
        <v>2019</v>
      </c>
      <c r="G321" s="19">
        <v>11453</v>
      </c>
      <c r="H321" s="19">
        <v>10176</v>
      </c>
      <c r="I321" s="19">
        <v>1277</v>
      </c>
      <c r="J321" s="41" t="e">
        <f>#REF!-'por. przed zmianami'!C321:C328</f>
        <v>#REF!</v>
      </c>
      <c r="K321" s="41" t="e">
        <f>#REF!-'por. przed zmianami'!D321:D328</f>
        <v>#REF!</v>
      </c>
      <c r="L321" s="41" t="e">
        <f>#REF!-'por. przed zmianami'!E321:E328</f>
        <v>#REF!</v>
      </c>
      <c r="M321" s="41"/>
      <c r="N321" s="41" t="e">
        <f>#REF!-'por. przed zmianami'!G321:G328</f>
        <v>#REF!</v>
      </c>
      <c r="O321" s="41" t="e">
        <f>#REF!-'por. przed zmianami'!H321:H328</f>
        <v>#REF!</v>
      </c>
      <c r="P321" s="41" t="e">
        <f>#REF!-'por. przed zmianami'!I321:I328</f>
        <v>#REF!</v>
      </c>
    </row>
    <row r="322" spans="1:16" ht="15" customHeight="1">
      <c r="A322" s="79"/>
      <c r="B322" s="82"/>
      <c r="C322" s="103"/>
      <c r="D322" s="103"/>
      <c r="E322" s="103"/>
      <c r="F322" s="23">
        <v>2020</v>
      </c>
      <c r="G322" s="19">
        <v>85258</v>
      </c>
      <c r="H322" s="19">
        <v>73159</v>
      </c>
      <c r="I322" s="19">
        <v>12099</v>
      </c>
      <c r="J322" s="41" t="e">
        <f>#REF!-'por. przed zmianami'!C322:C329</f>
        <v>#REF!</v>
      </c>
      <c r="K322" s="41" t="e">
        <f>#REF!-'por. przed zmianami'!D322:D329</f>
        <v>#REF!</v>
      </c>
      <c r="L322" s="41" t="e">
        <f>#REF!-'por. przed zmianami'!E322:E329</f>
        <v>#REF!</v>
      </c>
      <c r="M322" s="41"/>
      <c r="N322" s="41" t="e">
        <f>#REF!-'por. przed zmianami'!G322:G329</f>
        <v>#REF!</v>
      </c>
      <c r="O322" s="41" t="e">
        <f>#REF!-'por. przed zmianami'!H322:H329</f>
        <v>#REF!</v>
      </c>
      <c r="P322" s="41" t="e">
        <f>#REF!-'por. przed zmianami'!I322:I329</f>
        <v>#REF!</v>
      </c>
    </row>
    <row r="323" spans="1:16" ht="15" customHeight="1">
      <c r="A323" s="79"/>
      <c r="B323" s="82"/>
      <c r="C323" s="104"/>
      <c r="D323" s="104"/>
      <c r="E323" s="104"/>
      <c r="F323" s="23">
        <v>2021</v>
      </c>
      <c r="G323" s="19">
        <v>408493</v>
      </c>
      <c r="H323" s="19">
        <v>357970</v>
      </c>
      <c r="I323" s="19">
        <v>50523</v>
      </c>
      <c r="J323" s="41" t="e">
        <f>#REF!-'por. przed zmianami'!C323:C330</f>
        <v>#REF!</v>
      </c>
      <c r="K323" s="41" t="e">
        <f>#REF!-'por. przed zmianami'!D323:D330</f>
        <v>#REF!</v>
      </c>
      <c r="L323" s="41" t="e">
        <f>#REF!-'por. przed zmianami'!E323:E330</f>
        <v>#REF!</v>
      </c>
      <c r="M323" s="41"/>
      <c r="N323" s="41" t="e">
        <f>#REF!-'por. przed zmianami'!G323:G330</f>
        <v>#REF!</v>
      </c>
      <c r="O323" s="41" t="e">
        <f>#REF!-'por. przed zmianami'!H323:H330</f>
        <v>#REF!</v>
      </c>
      <c r="P323" s="41" t="e">
        <f>#REF!-'por. przed zmianami'!I323:I330</f>
        <v>#REF!</v>
      </c>
    </row>
    <row r="324" spans="1:16" ht="15" customHeight="1">
      <c r="A324" s="79"/>
      <c r="B324" s="82"/>
      <c r="C324" s="77">
        <v>290856</v>
      </c>
      <c r="D324" s="77">
        <v>253634</v>
      </c>
      <c r="E324" s="77">
        <v>37222</v>
      </c>
      <c r="F324" s="23">
        <v>2022</v>
      </c>
      <c r="G324" s="19">
        <v>551081</v>
      </c>
      <c r="H324" s="19">
        <v>470757</v>
      </c>
      <c r="I324" s="19">
        <v>80324</v>
      </c>
      <c r="J324" s="41" t="e">
        <f>#REF!-'por. przed zmianami'!C324:C331</f>
        <v>#REF!</v>
      </c>
      <c r="K324" s="41" t="e">
        <f>#REF!-'por. przed zmianami'!D324:D331</f>
        <v>#REF!</v>
      </c>
      <c r="L324" s="41" t="e">
        <f>#REF!-'por. przed zmianami'!E324:E331</f>
        <v>#REF!</v>
      </c>
      <c r="M324" s="41"/>
      <c r="N324" s="41" t="e">
        <f>#REF!-'por. przed zmianami'!G324:G331</f>
        <v>#REF!</v>
      </c>
      <c r="O324" s="41" t="e">
        <f>#REF!-'por. przed zmianami'!H324:H331</f>
        <v>#REF!</v>
      </c>
      <c r="P324" s="41" t="e">
        <f>#REF!-'por. przed zmianami'!I324:I331</f>
        <v>#REF!</v>
      </c>
    </row>
    <row r="325" spans="1:16" ht="15" customHeight="1">
      <c r="A325" s="79"/>
      <c r="B325" s="82"/>
      <c r="C325" s="103"/>
      <c r="D325" s="103"/>
      <c r="E325" s="103"/>
      <c r="F325" s="23">
        <v>2023</v>
      </c>
      <c r="G325" s="19">
        <v>531514</v>
      </c>
      <c r="H325" s="19">
        <v>453323</v>
      </c>
      <c r="I325" s="19">
        <v>78191</v>
      </c>
      <c r="J325" s="41" t="e">
        <f>#REF!-'por. przed zmianami'!C325:C332</f>
        <v>#REF!</v>
      </c>
      <c r="K325" s="41" t="e">
        <f>#REF!-'por. przed zmianami'!D325:D332</f>
        <v>#REF!</v>
      </c>
      <c r="L325" s="41" t="e">
        <f>#REF!-'por. przed zmianami'!E325:E332</f>
        <v>#REF!</v>
      </c>
      <c r="M325" s="41"/>
      <c r="N325" s="41" t="e">
        <f>#REF!-'por. przed zmianami'!G325:G332</f>
        <v>#REF!</v>
      </c>
      <c r="O325" s="41" t="e">
        <f>#REF!-'por. przed zmianami'!H325:H332</f>
        <v>#REF!</v>
      </c>
      <c r="P325" s="41" t="e">
        <f>#REF!-'por. przed zmianami'!I325:I332</f>
        <v>#REF!</v>
      </c>
    </row>
    <row r="326" spans="1:16" ht="15" customHeight="1">
      <c r="A326" s="79"/>
      <c r="B326" s="82"/>
      <c r="C326" s="103"/>
      <c r="D326" s="103"/>
      <c r="E326" s="103"/>
      <c r="F326" s="23">
        <v>2024</v>
      </c>
      <c r="G326" s="19">
        <v>358782</v>
      </c>
      <c r="H326" s="19">
        <v>298102</v>
      </c>
      <c r="I326" s="19">
        <v>60680</v>
      </c>
      <c r="J326" s="41" t="e">
        <f>#REF!-'por. przed zmianami'!C326:C333</f>
        <v>#REF!</v>
      </c>
      <c r="K326" s="41" t="e">
        <f>#REF!-'por. przed zmianami'!D326:D333</f>
        <v>#REF!</v>
      </c>
      <c r="L326" s="41" t="e">
        <f>#REF!-'por. przed zmianami'!E326:E333</f>
        <v>#REF!</v>
      </c>
      <c r="M326" s="41"/>
      <c r="N326" s="41" t="e">
        <f>#REF!-'por. przed zmianami'!G326:G333</f>
        <v>#REF!</v>
      </c>
      <c r="O326" s="41" t="e">
        <f>#REF!-'por. przed zmianami'!H326:H333</f>
        <v>#REF!</v>
      </c>
      <c r="P326" s="41" t="e">
        <f>#REF!-'por. przed zmianami'!I326:I333</f>
        <v>#REF!</v>
      </c>
    </row>
    <row r="327" spans="1:16" ht="15" customHeight="1">
      <c r="A327" s="79"/>
      <c r="B327" s="82"/>
      <c r="C327" s="104"/>
      <c r="D327" s="104"/>
      <c r="E327" s="104"/>
      <c r="F327" s="23">
        <v>2025</v>
      </c>
      <c r="G327" s="19">
        <v>4292</v>
      </c>
      <c r="H327" s="19">
        <v>4292</v>
      </c>
      <c r="I327" s="19">
        <v>0</v>
      </c>
      <c r="J327" s="41" t="e">
        <f>#REF!-'por. przed zmianami'!C327:C334</f>
        <v>#REF!</v>
      </c>
      <c r="K327" s="41" t="e">
        <f>#REF!-'por. przed zmianami'!D327:D334</f>
        <v>#REF!</v>
      </c>
      <c r="L327" s="41" t="e">
        <f>#REF!-'por. przed zmianami'!E327:E334</f>
        <v>#REF!</v>
      </c>
      <c r="M327" s="41"/>
      <c r="N327" s="41" t="e">
        <f>#REF!-'por. przed zmianami'!G327:G334</f>
        <v>#REF!</v>
      </c>
      <c r="O327" s="41" t="e">
        <f>#REF!-'por. przed zmianami'!H327:H334</f>
        <v>#REF!</v>
      </c>
      <c r="P327" s="41" t="e">
        <f>#REF!-'por. przed zmianami'!I327:I334</f>
        <v>#REF!</v>
      </c>
    </row>
    <row r="328" spans="1:16" ht="15.75">
      <c r="A328" s="80"/>
      <c r="B328" s="83"/>
      <c r="C328" s="29">
        <f>C317+C324</f>
        <v>1956730</v>
      </c>
      <c r="D328" s="29">
        <f t="shared" ref="D328:E328" si="51">D317+D324</f>
        <v>1673008</v>
      </c>
      <c r="E328" s="29">
        <f t="shared" si="51"/>
        <v>283722</v>
      </c>
      <c r="F328" s="39" t="s">
        <v>47</v>
      </c>
      <c r="G328" s="21">
        <f>SUM(G317:G327)</f>
        <v>1957101</v>
      </c>
      <c r="H328" s="21">
        <f t="shared" ref="H328:I328" si="52">SUM(H317:H327)</f>
        <v>1673334</v>
      </c>
      <c r="I328" s="21">
        <f t="shared" si="52"/>
        <v>283767</v>
      </c>
      <c r="J328" s="41" t="e">
        <f>#REF!-'por. przed zmianami'!C328:C335</f>
        <v>#REF!</v>
      </c>
      <c r="K328" s="41" t="e">
        <f>#REF!-'por. przed zmianami'!D328:D335</f>
        <v>#REF!</v>
      </c>
      <c r="L328" s="41" t="e">
        <f>#REF!-'por. przed zmianami'!E328:E335</f>
        <v>#REF!</v>
      </c>
      <c r="M328" s="41"/>
      <c r="N328" s="41" t="e">
        <f>#REF!-'por. przed zmianami'!G328:G335</f>
        <v>#REF!</v>
      </c>
      <c r="O328" s="41" t="e">
        <f>#REF!-'por. przed zmianami'!H328:H335</f>
        <v>#REF!</v>
      </c>
      <c r="P328" s="41" t="e">
        <f>#REF!-'por. przed zmianami'!I328:I335</f>
        <v>#REF!</v>
      </c>
    </row>
    <row r="329" spans="1:16" ht="15" customHeight="1">
      <c r="A329" s="79" t="s">
        <v>58</v>
      </c>
      <c r="B329" s="82" t="s">
        <v>61</v>
      </c>
      <c r="C329" s="109"/>
      <c r="D329" s="109"/>
      <c r="E329" s="109"/>
      <c r="F329" s="27">
        <v>2022</v>
      </c>
      <c r="G329" s="19">
        <v>7522120</v>
      </c>
      <c r="H329" s="19">
        <v>6955710</v>
      </c>
      <c r="I329" s="19">
        <v>566410</v>
      </c>
      <c r="J329" s="41" t="e">
        <f>#REF!-'por. przed zmianami'!C329:C336</f>
        <v>#REF!</v>
      </c>
      <c r="K329" s="41" t="e">
        <f>#REF!-'por. przed zmianami'!D329:D336</f>
        <v>#REF!</v>
      </c>
      <c r="L329" s="41" t="e">
        <f>#REF!-'por. przed zmianami'!E329:E336</f>
        <v>#REF!</v>
      </c>
      <c r="M329" s="41"/>
      <c r="N329" s="41" t="e">
        <f>#REF!-'por. przed zmianami'!G329:G336</f>
        <v>#REF!</v>
      </c>
      <c r="O329" s="41" t="e">
        <f>#REF!-'por. przed zmianami'!H329:H336</f>
        <v>#REF!</v>
      </c>
      <c r="P329" s="41" t="e">
        <f>#REF!-'por. przed zmianami'!I329:I336</f>
        <v>#REF!</v>
      </c>
    </row>
    <row r="330" spans="1:16" ht="15" customHeight="1">
      <c r="A330" s="79"/>
      <c r="B330" s="82"/>
      <c r="C330" s="109"/>
      <c r="D330" s="109"/>
      <c r="E330" s="109"/>
      <c r="F330" s="27">
        <v>2023</v>
      </c>
      <c r="G330" s="19">
        <v>25775595</v>
      </c>
      <c r="H330" s="19">
        <v>23600390</v>
      </c>
      <c r="I330" s="19">
        <v>2175205</v>
      </c>
      <c r="J330" s="41" t="e">
        <f>#REF!-'por. przed zmianami'!C330:C337</f>
        <v>#REF!</v>
      </c>
      <c r="K330" s="41" t="e">
        <f>#REF!-'por. przed zmianami'!D330:D337</f>
        <v>#REF!</v>
      </c>
      <c r="L330" s="41" t="e">
        <f>#REF!-'por. przed zmianami'!E330:E337</f>
        <v>#REF!</v>
      </c>
      <c r="M330" s="41"/>
      <c r="N330" s="41" t="e">
        <f>#REF!-'por. przed zmianami'!G330:G337</f>
        <v>#REF!</v>
      </c>
      <c r="O330" s="41" t="e">
        <f>#REF!-'por. przed zmianami'!H330:H337</f>
        <v>#REF!</v>
      </c>
      <c r="P330" s="41" t="e">
        <f>#REF!-'por. przed zmianami'!I330:I337</f>
        <v>#REF!</v>
      </c>
    </row>
    <row r="331" spans="1:16" ht="15" customHeight="1">
      <c r="A331" s="79"/>
      <c r="B331" s="82"/>
      <c r="C331" s="109"/>
      <c r="D331" s="109"/>
      <c r="E331" s="109"/>
      <c r="F331" s="27">
        <v>2024</v>
      </c>
      <c r="G331" s="19">
        <v>43231705</v>
      </c>
      <c r="H331" s="19">
        <v>41040742</v>
      </c>
      <c r="I331" s="19">
        <v>2190963</v>
      </c>
      <c r="J331" s="41" t="e">
        <f>#REF!-'por. przed zmianami'!C331:C338</f>
        <v>#REF!</v>
      </c>
      <c r="K331" s="41" t="e">
        <f>#REF!-'por. przed zmianami'!D331:D338</f>
        <v>#REF!</v>
      </c>
      <c r="L331" s="41" t="e">
        <f>#REF!-'por. przed zmianami'!E331:E338</f>
        <v>#REF!</v>
      </c>
      <c r="M331" s="41"/>
      <c r="N331" s="41" t="e">
        <f>#REF!-'por. przed zmianami'!G331:G338</f>
        <v>#REF!</v>
      </c>
      <c r="O331" s="41" t="e">
        <f>#REF!-'por. przed zmianami'!H331:H338</f>
        <v>#REF!</v>
      </c>
      <c r="P331" s="41" t="e">
        <f>#REF!-'por. przed zmianami'!I331:I338</f>
        <v>#REF!</v>
      </c>
    </row>
    <row r="332" spans="1:16" ht="23.25" customHeight="1">
      <c r="A332" s="80"/>
      <c r="B332" s="83"/>
      <c r="C332" s="110"/>
      <c r="D332" s="110"/>
      <c r="E332" s="110"/>
      <c r="F332" s="30" t="s">
        <v>59</v>
      </c>
      <c r="G332" s="21">
        <f>SUM(G329:G331)</f>
        <v>76529420</v>
      </c>
      <c r="H332" s="21">
        <f t="shared" ref="H332:I332" si="53">SUM(H329:H331)</f>
        <v>71596842</v>
      </c>
      <c r="I332" s="21">
        <f t="shared" si="53"/>
        <v>4932578</v>
      </c>
      <c r="J332" s="41" t="e">
        <f>#REF!-'por. przed zmianami'!C332:C339</f>
        <v>#REF!</v>
      </c>
      <c r="K332" s="41" t="e">
        <f>#REF!-'por. przed zmianami'!D332:D339</f>
        <v>#REF!</v>
      </c>
      <c r="L332" s="41" t="e">
        <f>#REF!-'por. przed zmianami'!E332:E339</f>
        <v>#REF!</v>
      </c>
      <c r="M332" s="41"/>
      <c r="N332" s="41" t="e">
        <f>#REF!-'por. przed zmianami'!G332:G339</f>
        <v>#REF!</v>
      </c>
      <c r="O332" s="41" t="e">
        <f>#REF!-'por. przed zmianami'!H332:H339</f>
        <v>#REF!</v>
      </c>
      <c r="P332" s="41" t="e">
        <f>#REF!-'por. przed zmianami'!I332:I339</f>
        <v>#REF!</v>
      </c>
    </row>
    <row r="333" spans="1:16" ht="15.75">
      <c r="A333" s="111" t="s">
        <v>16</v>
      </c>
      <c r="B333" s="112"/>
      <c r="C333" s="105">
        <f>C10+C22+C34+C46+C58+C70+C80+C92+C104+C116+C128+C140+C152+C164+C176+C188+C200+C212+C224+C236+C248+C260+C272+C283+C294+C305+C317</f>
        <v>414891766</v>
      </c>
      <c r="D333" s="105">
        <f t="shared" ref="D333:E333" si="54">D10+D22+D34+D46+D58+D70+D80+D92+D104+D116+D128+D140+D152+D164+D176+D188+D200+D212+D224+D236+D248+D260+D272+D283+D294+D305+D317</f>
        <v>355476833</v>
      </c>
      <c r="E333" s="105">
        <f t="shared" si="54"/>
        <v>21240068</v>
      </c>
      <c r="F333" s="22">
        <v>2014</v>
      </c>
      <c r="G333" s="31">
        <f>G10+G22+G34+G46+G58+G70+G80+G92+G104+G116+G128+G140+G152+G164+G176+G188+G200+G212+G224+G236+G248+G260+G283+G294</f>
        <v>34158</v>
      </c>
      <c r="H333" s="31">
        <f t="shared" ref="H333:I333" si="55">H10+H22+H34+H46+H58+H70+H80+H92+H104+H116+H128+H140+H152+H164+H176+H188+H200+H212+H224+H236+H248+H260+H283+H294</f>
        <v>350</v>
      </c>
      <c r="I333" s="31">
        <f t="shared" si="55"/>
        <v>22582</v>
      </c>
      <c r="J333" s="41" t="e">
        <f>#REF!-'por. przed zmianami'!C333:C340</f>
        <v>#REF!</v>
      </c>
      <c r="K333" s="41" t="e">
        <f>#REF!-'por. przed zmianami'!D333:D340</f>
        <v>#REF!</v>
      </c>
      <c r="L333" s="41" t="e">
        <f>#REF!-'por. przed zmianami'!E333:E340</f>
        <v>#REF!</v>
      </c>
      <c r="M333" s="41"/>
      <c r="N333" s="41" t="e">
        <f>#REF!-'por. przed zmianami'!G333:G340</f>
        <v>#REF!</v>
      </c>
      <c r="O333" s="41" t="e">
        <f>#REF!-'por. przed zmianami'!H333:H340</f>
        <v>#REF!</v>
      </c>
      <c r="P333" s="41" t="e">
        <f>#REF!-'por. przed zmianami'!I333:I340</f>
        <v>#REF!</v>
      </c>
    </row>
    <row r="334" spans="1:16" ht="15.75">
      <c r="A334" s="113"/>
      <c r="B334" s="114"/>
      <c r="C334" s="106"/>
      <c r="D334" s="106"/>
      <c r="E334" s="106"/>
      <c r="F334" s="22">
        <v>2015</v>
      </c>
      <c r="G334" s="31">
        <f t="shared" ref="G334:I340" si="56">G11+G23+G35+G47+G59+G71+G81+G93+G105+G117+G129+G141+G153+G165+G177+G189+G201+G213+G225+G237+G249+G261+G284+G295+G317+G305+G272</f>
        <v>2735807</v>
      </c>
      <c r="H334" s="31">
        <f t="shared" si="56"/>
        <v>2416940</v>
      </c>
      <c r="I334" s="31">
        <f t="shared" si="56"/>
        <v>96714</v>
      </c>
      <c r="J334" s="41" t="e">
        <f>#REF!-'por. przed zmianami'!C334:C341</f>
        <v>#REF!</v>
      </c>
      <c r="K334" s="41" t="e">
        <f>#REF!-'por. przed zmianami'!D334:D341</f>
        <v>#REF!</v>
      </c>
      <c r="L334" s="41" t="e">
        <f>#REF!-'por. przed zmianami'!E334:E341</f>
        <v>#REF!</v>
      </c>
      <c r="M334" s="41"/>
      <c r="N334" s="41" t="e">
        <f>#REF!-'por. przed zmianami'!G334:G341</f>
        <v>#REF!</v>
      </c>
      <c r="O334" s="41" t="e">
        <f>#REF!-'por. przed zmianami'!H334:H341</f>
        <v>#REF!</v>
      </c>
      <c r="P334" s="41" t="e">
        <f>#REF!-'por. przed zmianami'!I334:I341</f>
        <v>#REF!</v>
      </c>
    </row>
    <row r="335" spans="1:16" ht="15.75">
      <c r="A335" s="113"/>
      <c r="B335" s="114"/>
      <c r="C335" s="106"/>
      <c r="D335" s="106"/>
      <c r="E335" s="106"/>
      <c r="F335" s="22">
        <v>2016</v>
      </c>
      <c r="G335" s="31">
        <f t="shared" si="56"/>
        <v>16461366</v>
      </c>
      <c r="H335" s="31">
        <f t="shared" si="56"/>
        <v>14859536</v>
      </c>
      <c r="I335" s="31">
        <f t="shared" si="56"/>
        <v>488919</v>
      </c>
      <c r="J335" s="41" t="e">
        <f>#REF!-'por. przed zmianami'!C335:C342</f>
        <v>#REF!</v>
      </c>
      <c r="K335" s="41" t="e">
        <f>#REF!-'por. przed zmianami'!D335:D342</f>
        <v>#REF!</v>
      </c>
      <c r="L335" s="41" t="e">
        <f>#REF!-'por. przed zmianami'!E335:E342</f>
        <v>#REF!</v>
      </c>
      <c r="M335" s="41"/>
      <c r="N335" s="41" t="e">
        <f>#REF!-'por. przed zmianami'!G335:G342</f>
        <v>#REF!</v>
      </c>
      <c r="O335" s="41" t="e">
        <f>#REF!-'por. przed zmianami'!H335:H342</f>
        <v>#REF!</v>
      </c>
      <c r="P335" s="41" t="e">
        <f>#REF!-'por. przed zmianami'!I335:I342</f>
        <v>#REF!</v>
      </c>
    </row>
    <row r="336" spans="1:16" ht="15.75">
      <c r="A336" s="113"/>
      <c r="B336" s="114"/>
      <c r="C336" s="106"/>
      <c r="D336" s="106"/>
      <c r="E336" s="106"/>
      <c r="F336" s="22">
        <v>2017</v>
      </c>
      <c r="G336" s="31">
        <f t="shared" si="56"/>
        <v>35378448</v>
      </c>
      <c r="H336" s="31">
        <f t="shared" si="56"/>
        <v>31331343</v>
      </c>
      <c r="I336" s="31">
        <f t="shared" si="56"/>
        <v>1392644</v>
      </c>
      <c r="J336" s="41" t="e">
        <f>#REF!-'por. przed zmianami'!C336:C343</f>
        <v>#REF!</v>
      </c>
      <c r="K336" s="41" t="e">
        <f>#REF!-'por. przed zmianami'!D336:D343</f>
        <v>#REF!</v>
      </c>
      <c r="L336" s="41" t="e">
        <f>#REF!-'por. przed zmianami'!E336:E343</f>
        <v>#REF!</v>
      </c>
      <c r="M336" s="41"/>
      <c r="N336" s="41" t="e">
        <f>#REF!-'por. przed zmianami'!G336:G343</f>
        <v>#REF!</v>
      </c>
      <c r="O336" s="41" t="e">
        <f>#REF!-'por. przed zmianami'!H336:H343</f>
        <v>#REF!</v>
      </c>
      <c r="P336" s="41" t="e">
        <f>#REF!-'por. przed zmianami'!I336:I343</f>
        <v>#REF!</v>
      </c>
    </row>
    <row r="337" spans="1:16" ht="15.75">
      <c r="A337" s="113"/>
      <c r="B337" s="114"/>
      <c r="C337" s="106"/>
      <c r="D337" s="106"/>
      <c r="E337" s="106"/>
      <c r="F337" s="22">
        <v>2018</v>
      </c>
      <c r="G337" s="31">
        <f t="shared" si="56"/>
        <v>56406633</v>
      </c>
      <c r="H337" s="31">
        <f t="shared" si="56"/>
        <v>48774758</v>
      </c>
      <c r="I337" s="31">
        <f t="shared" si="56"/>
        <v>2325439</v>
      </c>
      <c r="J337" s="41" t="e">
        <f>#REF!-'por. przed zmianami'!C337:C344</f>
        <v>#REF!</v>
      </c>
      <c r="K337" s="41" t="e">
        <f>#REF!-'por. przed zmianami'!D337:D344</f>
        <v>#REF!</v>
      </c>
      <c r="L337" s="41" t="e">
        <f>#REF!-'por. przed zmianami'!E337:E344</f>
        <v>#REF!</v>
      </c>
      <c r="M337" s="41"/>
      <c r="N337" s="41" t="e">
        <f>#REF!-'por. przed zmianami'!G337:G344</f>
        <v>#REF!</v>
      </c>
      <c r="O337" s="41" t="e">
        <f>#REF!-'por. przed zmianami'!H337:H344</f>
        <v>#REF!</v>
      </c>
      <c r="P337" s="41" t="e">
        <f>#REF!-'por. przed zmianami'!I337:I344</f>
        <v>#REF!</v>
      </c>
    </row>
    <row r="338" spans="1:16" ht="15.75">
      <c r="A338" s="113"/>
      <c r="B338" s="114"/>
      <c r="C338" s="106"/>
      <c r="D338" s="106"/>
      <c r="E338" s="106"/>
      <c r="F338" s="22">
        <v>2019</v>
      </c>
      <c r="G338" s="31">
        <f t="shared" si="56"/>
        <v>60608802</v>
      </c>
      <c r="H338" s="31">
        <f t="shared" si="56"/>
        <v>52479258</v>
      </c>
      <c r="I338" s="31">
        <f t="shared" si="56"/>
        <v>2387352</v>
      </c>
      <c r="J338" s="41" t="e">
        <f>#REF!-'por. przed zmianami'!C338:C345</f>
        <v>#REF!</v>
      </c>
      <c r="K338" s="41" t="e">
        <f>#REF!-'por. przed zmianami'!D338:D345</f>
        <v>#REF!</v>
      </c>
      <c r="L338" s="41" t="e">
        <f>#REF!-'por. przed zmianami'!E338:E345</f>
        <v>#REF!</v>
      </c>
      <c r="M338" s="41"/>
      <c r="N338" s="41" t="e">
        <f>#REF!-'por. przed zmianami'!G338:G345</f>
        <v>#REF!</v>
      </c>
      <c r="O338" s="41" t="e">
        <f>#REF!-'por. przed zmianami'!H338:H345</f>
        <v>#REF!</v>
      </c>
      <c r="P338" s="41" t="e">
        <f>#REF!-'por. przed zmianami'!I338:I345</f>
        <v>#REF!</v>
      </c>
    </row>
    <row r="339" spans="1:16" ht="15.75">
      <c r="A339" s="113"/>
      <c r="B339" s="114"/>
      <c r="C339" s="106"/>
      <c r="D339" s="106"/>
      <c r="E339" s="106"/>
      <c r="F339" s="22">
        <v>2020</v>
      </c>
      <c r="G339" s="31">
        <f t="shared" si="56"/>
        <v>69605730</v>
      </c>
      <c r="H339" s="31">
        <f t="shared" si="56"/>
        <v>59784142</v>
      </c>
      <c r="I339" s="31">
        <f t="shared" si="56"/>
        <v>3694574</v>
      </c>
      <c r="J339" s="41" t="e">
        <f>#REF!-'por. przed zmianami'!C339:C346</f>
        <v>#REF!</v>
      </c>
      <c r="K339" s="41" t="e">
        <f>#REF!-'por. przed zmianami'!D339:D346</f>
        <v>#REF!</v>
      </c>
      <c r="L339" s="41" t="e">
        <f>#REF!-'por. przed zmianami'!E339:E346</f>
        <v>#REF!</v>
      </c>
      <c r="M339" s="41"/>
      <c r="N339" s="41" t="e">
        <f>#REF!-'por. przed zmianami'!G339:G346</f>
        <v>#REF!</v>
      </c>
      <c r="O339" s="41" t="e">
        <f>#REF!-'por. przed zmianami'!H339:H346</f>
        <v>#REF!</v>
      </c>
      <c r="P339" s="41" t="e">
        <f>#REF!-'por. przed zmianami'!I339:I346</f>
        <v>#REF!</v>
      </c>
    </row>
    <row r="340" spans="1:16" ht="15.75">
      <c r="A340" s="113"/>
      <c r="B340" s="114"/>
      <c r="C340" s="115"/>
      <c r="D340" s="115"/>
      <c r="E340" s="115"/>
      <c r="F340" s="22">
        <v>2021</v>
      </c>
      <c r="G340" s="31">
        <f t="shared" si="56"/>
        <v>75053939</v>
      </c>
      <c r="H340" s="31">
        <f t="shared" si="56"/>
        <v>63570851</v>
      </c>
      <c r="I340" s="31">
        <f t="shared" si="56"/>
        <v>4256339</v>
      </c>
      <c r="J340" s="41" t="e">
        <f>#REF!-'por. przed zmianami'!C340:C347</f>
        <v>#REF!</v>
      </c>
      <c r="K340" s="41" t="e">
        <f>#REF!-'por. przed zmianami'!D340:D347</f>
        <v>#REF!</v>
      </c>
      <c r="L340" s="41" t="e">
        <f>#REF!-'por. przed zmianami'!E340:E347</f>
        <v>#REF!</v>
      </c>
      <c r="M340" s="41"/>
      <c r="N340" s="41" t="e">
        <f>#REF!-'por. przed zmianami'!G340:G347</f>
        <v>#REF!</v>
      </c>
      <c r="O340" s="41" t="e">
        <f>#REF!-'por. przed zmianami'!H340:H347</f>
        <v>#REF!</v>
      </c>
      <c r="P340" s="41" t="e">
        <f>#REF!-'por. przed zmianami'!I340:I347</f>
        <v>#REF!</v>
      </c>
    </row>
    <row r="341" spans="1:16" ht="15.75">
      <c r="A341" s="113"/>
      <c r="B341" s="114"/>
      <c r="C341" s="105">
        <f>C18+C30+C42+C54+C66+C78+C88+C100+C112+C124+C136+C148+C160+C172+C184+C196+C208+C220+C232+C244+C256+C268+C279+C291+C302+C312+C324</f>
        <v>23810529</v>
      </c>
      <c r="D341" s="105">
        <f t="shared" ref="D341:E341" si="57">D18+D30+D42+D54+D66+D78+D88+D100+D112+D124+D136+D148+D160+D172+D184+D196+D208+D220+D232+D244+D256+D268+D279+D291+D302+D312+D324</f>
        <v>18287827</v>
      </c>
      <c r="E341" s="105">
        <f t="shared" si="57"/>
        <v>3337269</v>
      </c>
      <c r="F341" s="22">
        <v>2022</v>
      </c>
      <c r="G341" s="31">
        <f>G18+G30+G42+G54+G66+G78+G88+G100+G112+G124+G136+G148+G160+G172+G184+G196+G208+G220+G232+G244+G256+G268+G291+G302+G324+G312+G279+G329</f>
        <v>85367423</v>
      </c>
      <c r="H341" s="31">
        <f t="shared" ref="H341:I341" si="58">H18+H30+H42+H54+H66+H78+H88+H100+H112+H124+H136+H148+H160+H172+H184+H196+H208+H220+H232+H244+H256+H268+H291+H302+H324+H312+H279+H329</f>
        <v>72240804</v>
      </c>
      <c r="I341" s="31">
        <f t="shared" si="58"/>
        <v>5463616</v>
      </c>
      <c r="J341" s="41" t="e">
        <f>#REF!-'por. przed zmianami'!C341:C348</f>
        <v>#REF!</v>
      </c>
      <c r="K341" s="41" t="e">
        <f>#REF!-'por. przed zmianami'!D341:D348</f>
        <v>#REF!</v>
      </c>
      <c r="L341" s="41" t="e">
        <f>#REF!-'por. przed zmianami'!E341:E348</f>
        <v>#REF!</v>
      </c>
      <c r="M341" s="41"/>
      <c r="N341" s="41" t="e">
        <f>#REF!-'por. przed zmianami'!G341:G348</f>
        <v>#REF!</v>
      </c>
      <c r="O341" s="41" t="e">
        <f>#REF!-'por. przed zmianami'!H341:H348</f>
        <v>#REF!</v>
      </c>
      <c r="P341" s="41" t="e">
        <f>#REF!-'por. przed zmianami'!I341:I348</f>
        <v>#REF!</v>
      </c>
    </row>
    <row r="342" spans="1:16" ht="15.75">
      <c r="A342" s="113"/>
      <c r="B342" s="114"/>
      <c r="C342" s="106"/>
      <c r="D342" s="106"/>
      <c r="E342" s="106"/>
      <c r="F342" s="22">
        <v>2023</v>
      </c>
      <c r="G342" s="31">
        <f>G19+G31+G43+G55+G67+G89+G101+G113+G125+G137+G149+G161+G173+G185+G197+G209+G221+G233+G245+G257+G269+G292+G303+G325+G313+G280+G330</f>
        <v>71323950</v>
      </c>
      <c r="H342" s="31">
        <f t="shared" ref="H342:I342" si="59">H19+H31+H43+H55+H67+H89+H101+H113+H125+H137+H149+H161+H173+H185+H197+H209+H221+H233+H245+H257+H269+H292+H303+H325+H313+H280+H330</f>
        <v>60385077</v>
      </c>
      <c r="I342" s="31">
        <f t="shared" si="59"/>
        <v>6612224</v>
      </c>
      <c r="J342" s="41" t="e">
        <f>#REF!-'por. przed zmianami'!C342:C349</f>
        <v>#REF!</v>
      </c>
      <c r="K342" s="41" t="e">
        <f>#REF!-'por. przed zmianami'!D342:D349</f>
        <v>#REF!</v>
      </c>
      <c r="L342" s="41" t="e">
        <f>#REF!-'por. przed zmianami'!E342:E349</f>
        <v>#REF!</v>
      </c>
      <c r="M342" s="41"/>
      <c r="N342" s="41" t="e">
        <f>#REF!-'por. przed zmianami'!G342:G349</f>
        <v>#REF!</v>
      </c>
      <c r="O342" s="41" t="e">
        <f>#REF!-'por. przed zmianami'!H342:H349</f>
        <v>#REF!</v>
      </c>
      <c r="P342" s="41" t="e">
        <f>#REF!-'por. przed zmianami'!I342:I349</f>
        <v>#REF!</v>
      </c>
    </row>
    <row r="343" spans="1:16" ht="15.75">
      <c r="A343" s="113"/>
      <c r="B343" s="114"/>
      <c r="C343" s="106"/>
      <c r="D343" s="106"/>
      <c r="E343" s="106"/>
      <c r="F343" s="22">
        <v>2024</v>
      </c>
      <c r="G343" s="31">
        <f>G20+G32+G44+G56+G68+G90+G102+G114+G126+G138+G150+G162+G174+G186+G198+G210+G222+G234+G246+G258+G270+G326+G314+G281+G331</f>
        <v>49518351</v>
      </c>
      <c r="H343" s="31">
        <f t="shared" ref="H343:I343" si="60">H20+H32+H44+H56+H68+H90+H102+H114+H126+H138+H150+H162+H174+H186+H198+H210+H222+H234+H246+H258+H270+H326+H314+H281+H331</f>
        <v>45121966</v>
      </c>
      <c r="I343" s="31">
        <f t="shared" si="60"/>
        <v>3988072</v>
      </c>
      <c r="J343" s="41" t="e">
        <f>#REF!-'por. przed zmianami'!C343:C350</f>
        <v>#REF!</v>
      </c>
      <c r="K343" s="41" t="e">
        <f>#REF!-'por. przed zmianami'!D343:D350</f>
        <v>#REF!</v>
      </c>
      <c r="L343" s="41" t="e">
        <f>#REF!-'por. przed zmianami'!E343:E350</f>
        <v>#REF!</v>
      </c>
      <c r="M343" s="41"/>
      <c r="N343" s="41" t="e">
        <f>#REF!-'por. przed zmianami'!G343:G350</f>
        <v>#REF!</v>
      </c>
      <c r="O343" s="41" t="e">
        <f>#REF!-'por. przed zmianami'!H343:H350</f>
        <v>#REF!</v>
      </c>
      <c r="P343" s="41" t="e">
        <f>#REF!-'por. przed zmianami'!I343:I350</f>
        <v>#REF!</v>
      </c>
    </row>
    <row r="344" spans="1:16" ht="15.75">
      <c r="A344" s="113"/>
      <c r="B344" s="114"/>
      <c r="C344" s="106"/>
      <c r="D344" s="106"/>
      <c r="E344" s="106"/>
      <c r="F344" s="22">
        <v>2025</v>
      </c>
      <c r="G344" s="31">
        <f>G327+G315</f>
        <v>8446</v>
      </c>
      <c r="H344" s="31">
        <f t="shared" ref="H344:I344" si="61">H327+H315</f>
        <v>8446</v>
      </c>
      <c r="I344" s="31">
        <f t="shared" si="61"/>
        <v>0</v>
      </c>
      <c r="J344" s="41" t="e">
        <f>#REF!-'por. przed zmianami'!C344:C351</f>
        <v>#REF!</v>
      </c>
      <c r="K344" s="41" t="e">
        <f>#REF!-'por. przed zmianami'!D344:D351</f>
        <v>#REF!</v>
      </c>
      <c r="L344" s="41" t="e">
        <f>#REF!-'por. przed zmianami'!E344:E351</f>
        <v>#REF!</v>
      </c>
      <c r="M344" s="41"/>
      <c r="N344" s="41" t="e">
        <f>#REF!-'por. przed zmianami'!G344:G351</f>
        <v>#REF!</v>
      </c>
      <c r="O344" s="41" t="e">
        <f>#REF!-'por. przed zmianami'!H344:H351</f>
        <v>#REF!</v>
      </c>
      <c r="P344" s="41" t="e">
        <f>#REF!-'por. przed zmianami'!I344:I351</f>
        <v>#REF!</v>
      </c>
    </row>
    <row r="345" spans="1:16" ht="15.75">
      <c r="A345" s="107" t="s">
        <v>9</v>
      </c>
      <c r="B345" s="108"/>
      <c r="C345" s="21">
        <f>C333+C341</f>
        <v>438702295</v>
      </c>
      <c r="D345" s="21">
        <f t="shared" ref="D345:E345" si="62">D333+D341</f>
        <v>373764660</v>
      </c>
      <c r="E345" s="21">
        <f t="shared" si="62"/>
        <v>24577337</v>
      </c>
      <c r="F345" s="39" t="s">
        <v>60</v>
      </c>
      <c r="G345" s="21">
        <f>SUM(G333:G344)</f>
        <v>522503053</v>
      </c>
      <c r="H345" s="21">
        <f t="shared" ref="H345:I345" si="63">SUM(H333:H344)</f>
        <v>450973471</v>
      </c>
      <c r="I345" s="21">
        <f t="shared" si="63"/>
        <v>30728475</v>
      </c>
      <c r="J345" s="41" t="e">
        <f>#REF!-'por. przed zmianami'!C345:C352</f>
        <v>#REF!</v>
      </c>
      <c r="K345" s="41" t="e">
        <f>#REF!-'por. przed zmianami'!D345:D352</f>
        <v>#REF!</v>
      </c>
      <c r="L345" s="41" t="e">
        <f>#REF!-'por. przed zmianami'!E345:E352</f>
        <v>#REF!</v>
      </c>
      <c r="M345" s="41"/>
      <c r="N345" s="41" t="e">
        <f>#REF!-'por. przed zmianami'!G345:G352</f>
        <v>#REF!</v>
      </c>
      <c r="O345" s="41" t="e">
        <f>#REF!-'por. przed zmianami'!H345:H352</f>
        <v>#REF!</v>
      </c>
      <c r="P345" s="41" t="e">
        <f>#REF!-'por. przed zmianami'!I345:I352</f>
        <v>#REF!</v>
      </c>
    </row>
    <row r="346" spans="1:16" ht="66" customHeight="1">
      <c r="A346" s="91" t="s">
        <v>62</v>
      </c>
      <c r="B346" s="91"/>
      <c r="C346" s="91"/>
      <c r="D346" s="91"/>
      <c r="E346" s="91"/>
      <c r="F346" s="91"/>
      <c r="G346" s="91"/>
      <c r="H346" s="91"/>
      <c r="I346" s="91"/>
    </row>
  </sheetData>
  <mergeCells count="238">
    <mergeCell ref="D341:D344"/>
    <mergeCell ref="E341:E344"/>
    <mergeCell ref="A345:B345"/>
    <mergeCell ref="A346:I346"/>
    <mergeCell ref="A329:A332"/>
    <mergeCell ref="B329:B332"/>
    <mergeCell ref="C329:C332"/>
    <mergeCell ref="D329:D332"/>
    <mergeCell ref="E329:E332"/>
    <mergeCell ref="A333:B344"/>
    <mergeCell ref="C333:C340"/>
    <mergeCell ref="D333:D340"/>
    <mergeCell ref="E333:E340"/>
    <mergeCell ref="C341:C344"/>
    <mergeCell ref="A317:A328"/>
    <mergeCell ref="B317:B328"/>
    <mergeCell ref="C317:C323"/>
    <mergeCell ref="D317:D323"/>
    <mergeCell ref="E317:E323"/>
    <mergeCell ref="C324:C327"/>
    <mergeCell ref="D324:D327"/>
    <mergeCell ref="E324:E327"/>
    <mergeCell ref="A305:A316"/>
    <mergeCell ref="B305:B316"/>
    <mergeCell ref="C305:C311"/>
    <mergeCell ref="D305:D311"/>
    <mergeCell ref="E305:E311"/>
    <mergeCell ref="C312:C315"/>
    <mergeCell ref="D312:D315"/>
    <mergeCell ref="E312:E315"/>
    <mergeCell ref="A294:A304"/>
    <mergeCell ref="B294:B304"/>
    <mergeCell ref="C294:C301"/>
    <mergeCell ref="D294:D301"/>
    <mergeCell ref="E294:E301"/>
    <mergeCell ref="C302:C303"/>
    <mergeCell ref="D302:D303"/>
    <mergeCell ref="E302:E303"/>
    <mergeCell ref="A283:A293"/>
    <mergeCell ref="B283:B293"/>
    <mergeCell ref="C283:C290"/>
    <mergeCell ref="D283:D290"/>
    <mergeCell ref="E283:E290"/>
    <mergeCell ref="C291:C292"/>
    <mergeCell ref="D291:D292"/>
    <mergeCell ref="E291:E292"/>
    <mergeCell ref="A272:A282"/>
    <mergeCell ref="B272:B282"/>
    <mergeCell ref="C272:C278"/>
    <mergeCell ref="D272:D278"/>
    <mergeCell ref="E272:E278"/>
    <mergeCell ref="C279:C281"/>
    <mergeCell ref="D279:D281"/>
    <mergeCell ref="E279:E281"/>
    <mergeCell ref="A260:A271"/>
    <mergeCell ref="B260:B271"/>
    <mergeCell ref="C260:C267"/>
    <mergeCell ref="D260:D267"/>
    <mergeCell ref="E260:E267"/>
    <mergeCell ref="C268:C270"/>
    <mergeCell ref="D268:D270"/>
    <mergeCell ref="E268:E270"/>
    <mergeCell ref="A248:A259"/>
    <mergeCell ref="B248:B259"/>
    <mergeCell ref="C248:C255"/>
    <mergeCell ref="D248:D255"/>
    <mergeCell ref="E248:E255"/>
    <mergeCell ref="C256:C258"/>
    <mergeCell ref="D256:D258"/>
    <mergeCell ref="E256:E258"/>
    <mergeCell ref="A236:A247"/>
    <mergeCell ref="B236:B247"/>
    <mergeCell ref="C236:C243"/>
    <mergeCell ref="D236:D243"/>
    <mergeCell ref="E236:E243"/>
    <mergeCell ref="C244:C246"/>
    <mergeCell ref="D244:D246"/>
    <mergeCell ref="E244:E246"/>
    <mergeCell ref="A224:A235"/>
    <mergeCell ref="B224:B235"/>
    <mergeCell ref="C224:C231"/>
    <mergeCell ref="D224:D231"/>
    <mergeCell ref="E224:E231"/>
    <mergeCell ref="C232:C234"/>
    <mergeCell ref="D232:D234"/>
    <mergeCell ref="E232:E234"/>
    <mergeCell ref="A212:A223"/>
    <mergeCell ref="B212:B223"/>
    <mergeCell ref="C212:C219"/>
    <mergeCell ref="D212:D219"/>
    <mergeCell ref="E212:E219"/>
    <mergeCell ref="C220:C222"/>
    <mergeCell ref="D220:D222"/>
    <mergeCell ref="E220:E222"/>
    <mergeCell ref="A200:A211"/>
    <mergeCell ref="B200:B211"/>
    <mergeCell ref="C200:C207"/>
    <mergeCell ref="D200:D207"/>
    <mergeCell ref="E200:E207"/>
    <mergeCell ref="C208:C210"/>
    <mergeCell ref="D208:D210"/>
    <mergeCell ref="E208:E210"/>
    <mergeCell ref="A188:A199"/>
    <mergeCell ref="B188:B199"/>
    <mergeCell ref="C188:C195"/>
    <mergeCell ref="D188:D195"/>
    <mergeCell ref="E188:E195"/>
    <mergeCell ref="C196:C198"/>
    <mergeCell ref="D196:D198"/>
    <mergeCell ref="E196:E198"/>
    <mergeCell ref="A176:A187"/>
    <mergeCell ref="B176:B187"/>
    <mergeCell ref="C176:C183"/>
    <mergeCell ref="D176:D183"/>
    <mergeCell ref="E176:E183"/>
    <mergeCell ref="C184:C186"/>
    <mergeCell ref="D184:D186"/>
    <mergeCell ref="E184:E186"/>
    <mergeCell ref="A164:A175"/>
    <mergeCell ref="B164:B175"/>
    <mergeCell ref="C164:C171"/>
    <mergeCell ref="D164:D171"/>
    <mergeCell ref="E164:E171"/>
    <mergeCell ref="C172:C174"/>
    <mergeCell ref="D172:D174"/>
    <mergeCell ref="E172:E174"/>
    <mergeCell ref="A152:A163"/>
    <mergeCell ref="B152:B163"/>
    <mergeCell ref="C152:C159"/>
    <mergeCell ref="D152:D159"/>
    <mergeCell ref="E152:E159"/>
    <mergeCell ref="C160:C162"/>
    <mergeCell ref="D160:D162"/>
    <mergeCell ref="E160:E162"/>
    <mergeCell ref="A140:A151"/>
    <mergeCell ref="B140:B151"/>
    <mergeCell ref="C140:C147"/>
    <mergeCell ref="D140:D147"/>
    <mergeCell ref="E140:E147"/>
    <mergeCell ref="C148:C150"/>
    <mergeCell ref="D148:D150"/>
    <mergeCell ref="E148:E150"/>
    <mergeCell ref="A128:A139"/>
    <mergeCell ref="B128:B139"/>
    <mergeCell ref="C128:C135"/>
    <mergeCell ref="D128:D135"/>
    <mergeCell ref="E128:E135"/>
    <mergeCell ref="C136:C138"/>
    <mergeCell ref="D136:D138"/>
    <mergeCell ref="E136:E138"/>
    <mergeCell ref="A116:A127"/>
    <mergeCell ref="B116:B127"/>
    <mergeCell ref="C116:C123"/>
    <mergeCell ref="D116:D123"/>
    <mergeCell ref="E116:E123"/>
    <mergeCell ref="C124:C126"/>
    <mergeCell ref="D124:D126"/>
    <mergeCell ref="E124:E126"/>
    <mergeCell ref="A92:A103"/>
    <mergeCell ref="B92:B103"/>
    <mergeCell ref="C92:C99"/>
    <mergeCell ref="D92:D99"/>
    <mergeCell ref="E92:E99"/>
    <mergeCell ref="C100:C102"/>
    <mergeCell ref="D100:D102"/>
    <mergeCell ref="E100:E102"/>
    <mergeCell ref="A104:A115"/>
    <mergeCell ref="B104:B115"/>
    <mergeCell ref="C104:C111"/>
    <mergeCell ref="D104:D111"/>
    <mergeCell ref="E104:E111"/>
    <mergeCell ref="C112:C114"/>
    <mergeCell ref="D112:D114"/>
    <mergeCell ref="E112:E114"/>
    <mergeCell ref="A70:A79"/>
    <mergeCell ref="B70:B79"/>
    <mergeCell ref="C70:C77"/>
    <mergeCell ref="D70:D77"/>
    <mergeCell ref="E70:E77"/>
    <mergeCell ref="A80:A91"/>
    <mergeCell ref="B80:B91"/>
    <mergeCell ref="C80:C87"/>
    <mergeCell ref="D80:D87"/>
    <mergeCell ref="E80:E87"/>
    <mergeCell ref="C88:C90"/>
    <mergeCell ref="D88:D90"/>
    <mergeCell ref="E88:E90"/>
    <mergeCell ref="A58:A69"/>
    <mergeCell ref="B58:B69"/>
    <mergeCell ref="C58:C65"/>
    <mergeCell ref="D58:D65"/>
    <mergeCell ref="E58:E65"/>
    <mergeCell ref="C66:C68"/>
    <mergeCell ref="D66:D68"/>
    <mergeCell ref="E66:E68"/>
    <mergeCell ref="A46:A57"/>
    <mergeCell ref="B46:B57"/>
    <mergeCell ref="C46:C53"/>
    <mergeCell ref="D46:D53"/>
    <mergeCell ref="E46:E53"/>
    <mergeCell ref="C54:C56"/>
    <mergeCell ref="D54:D56"/>
    <mergeCell ref="E54:E56"/>
    <mergeCell ref="A10:A21"/>
    <mergeCell ref="B10:B21"/>
    <mergeCell ref="C10:C17"/>
    <mergeCell ref="D10:D17"/>
    <mergeCell ref="E10:E17"/>
    <mergeCell ref="C18:C20"/>
    <mergeCell ref="D18:D20"/>
    <mergeCell ref="E18:E20"/>
    <mergeCell ref="A34:A45"/>
    <mergeCell ref="B34:B45"/>
    <mergeCell ref="C34:C41"/>
    <mergeCell ref="D34:D41"/>
    <mergeCell ref="E34:E41"/>
    <mergeCell ref="C42:C44"/>
    <mergeCell ref="D42:D44"/>
    <mergeCell ref="E42:E44"/>
    <mergeCell ref="A22:A33"/>
    <mergeCell ref="B22:B33"/>
    <mergeCell ref="C22:C29"/>
    <mergeCell ref="D22:D29"/>
    <mergeCell ref="E22:E29"/>
    <mergeCell ref="C30:C32"/>
    <mergeCell ref="D30:D32"/>
    <mergeCell ref="E30:E32"/>
    <mergeCell ref="A2:I2"/>
    <mergeCell ref="A4:I4"/>
    <mergeCell ref="A6:A8"/>
    <mergeCell ref="B6:B8"/>
    <mergeCell ref="C6:E6"/>
    <mergeCell ref="F6:F8"/>
    <mergeCell ref="G6:I6"/>
    <mergeCell ref="C7:C8"/>
    <mergeCell ref="D7:E7"/>
    <mergeCell ref="G7:G8"/>
    <mergeCell ref="H7:I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6BFCE3-D59B-4B13-A0C1-B0689137E9A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56D25AD-C9BF-4522-A71C-E631466843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418E7C7-36C4-4D09-9973-169C350498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zał.16 tab 1</vt:lpstr>
      <vt:lpstr>por. przed zmianami</vt:lpstr>
      <vt:lpstr>'zał.16 tab 1'!Obszar_wydruku</vt:lpstr>
      <vt:lpstr>'zał.16 tab 1'!Tytuły_wydruku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2022-08-26T08:41:58Z</cp:lastPrinted>
  <dcterms:created xsi:type="dcterms:W3CDTF">2010-08-26T17:12:14Z</dcterms:created>
  <dcterms:modified xsi:type="dcterms:W3CDTF">2023-03-17T15:10:50Z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InformacjePrzeznaczoneWylacznieDoUzytkuWewnetrznego</vt:lpwstr>
  </property>
  <property fmtid="{D5CDD505-2E9C-101B-9397-08002B2CF9AE}" pid="4" name="MFClassifiedBy">
    <vt:lpwstr>MF\ARAA;Radzikowska Anna</vt:lpwstr>
  </property>
  <property fmtid="{D5CDD505-2E9C-101B-9397-08002B2CF9AE}" pid="5" name="MFClassificationDate">
    <vt:lpwstr>2022-07-27T09:04:00.2781004+02:00</vt:lpwstr>
  </property>
  <property fmtid="{D5CDD505-2E9C-101B-9397-08002B2CF9AE}" pid="6" name="MFClassifiedBySID">
    <vt:lpwstr>MF\S-1-5-21-1525952054-1005573771-2909822258-5897</vt:lpwstr>
  </property>
  <property fmtid="{D5CDD505-2E9C-101B-9397-08002B2CF9AE}" pid="7" name="MFGRNItemId">
    <vt:lpwstr>GRN-544bce69-1ed9-4319-a286-0dbb376f25d7</vt:lpwstr>
  </property>
  <property fmtid="{D5CDD505-2E9C-101B-9397-08002B2CF9AE}" pid="8" name="MFHash">
    <vt:lpwstr>5tpj/I2GeMUJEePNWta4Ppx+Xs07USqtdkYc3vhK99c=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